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autoCompressPictures="0" defaultThemeVersion="166925"/>
  <mc:AlternateContent xmlns:mc="http://schemas.openxmlformats.org/markup-compatibility/2006">
    <mc:Choice Requires="x15">
      <x15ac:absPath xmlns:x15ac="http://schemas.microsoft.com/office/spreadsheetml/2010/11/ac" url="D:\Техноштамп\АРК ГРУПП\"/>
    </mc:Choice>
  </mc:AlternateContent>
  <xr:revisionPtr revIDLastSave="0" documentId="13_ncr:1_{4DA1174F-8F90-49D1-8D5F-04870A0672DF}" xr6:coauthVersionLast="45" xr6:coauthVersionMax="45" xr10:uidLastSave="{00000000-0000-0000-0000-000000000000}"/>
  <bookViews>
    <workbookView xWindow="-120" yWindow="-120" windowWidth="29040" windowHeight="15840" xr2:uid="{AEB9EF79-C013-4CD7-BBAD-020BBC76F6C5}"/>
  </bookViews>
  <sheets>
    <sheet name="Лист1" sheetId="1" r:id="rId1"/>
  </sheets>
  <definedNames>
    <definedName name="_xlnm.Print_Area" localSheetId="0">Лист1!$A$1:$Q$49</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M19" i="1" l="1"/>
  <c r="M17" i="1"/>
  <c r="L17" i="1"/>
  <c r="L19" i="1"/>
  <c r="B19" i="1" l="1"/>
  <c r="I19" i="1" l="1"/>
  <c r="N19" i="1" l="1"/>
  <c r="P19" i="1"/>
  <c r="I17" i="1" l="1"/>
  <c r="I20" i="1" s="1"/>
  <c r="N17" i="1"/>
  <c r="P17" i="1"/>
  <c r="N21" i="1" l="1"/>
  <c r="P21" i="1"/>
  <c r="B40" i="1" l="1"/>
  <c r="B37" i="1" l="1"/>
  <c r="F10" i="1" l="1"/>
  <c r="N22" i="1" l="1"/>
  <c r="N23" i="1" s="1"/>
  <c r="P22" i="1"/>
  <c r="P23" i="1" s="1"/>
</calcChain>
</file>

<file path=xl/sharedStrings.xml><?xml version="1.0" encoding="utf-8"?>
<sst xmlns="http://schemas.openxmlformats.org/spreadsheetml/2006/main" count="34" uniqueCount="34">
  <si>
    <t xml:space="preserve">№  </t>
  </si>
  <si>
    <t xml:space="preserve">Description </t>
  </si>
  <si>
    <t>Опис</t>
  </si>
  <si>
    <t xml:space="preserve"> / </t>
  </si>
  <si>
    <t>Розмір, мм</t>
  </si>
  <si>
    <t xml:space="preserve">Разом </t>
  </si>
  <si>
    <t>Податок на додану вартість (ПДВ)</t>
  </si>
  <si>
    <t>Загальна вартість з ПДВ</t>
  </si>
  <si>
    <t>Ми високо цінуємо спільну роботу з компанією "</t>
  </si>
  <si>
    <t xml:space="preserve">", прагнемо до задоволення ваших виробничих потреб. </t>
  </si>
  <si>
    <t>Бажаю Вам і компаніїї "</t>
  </si>
  <si>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</si>
  <si>
    <t>Кіл-ть</t>
  </si>
  <si>
    <t>Ціна од. ГРН</t>
  </si>
  <si>
    <t>Ціна разом ГРН</t>
  </si>
  <si>
    <t xml:space="preserve"> ЗАКУПКА</t>
  </si>
  <si>
    <t>" успіху і процвітання!</t>
  </si>
  <si>
    <t>Ціна од. EURO</t>
  </si>
  <si>
    <t>Ціна разом EURO</t>
  </si>
  <si>
    <t>Вага</t>
  </si>
  <si>
    <t>3. Відвантаження зі складу в м. Київ відбувається після отримання повної суми оплати, протягом доби, якщо інші умови не визначено договором.</t>
  </si>
  <si>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</si>
  <si>
    <r>
      <t xml:space="preserve">5. Термін дії техніко-комерційної пропозиції </t>
    </r>
    <r>
      <rPr>
        <b/>
        <u/>
        <sz val="7"/>
        <rFont val="Arial Narrow"/>
        <family val="2"/>
        <charset val="204"/>
      </rPr>
      <t>3</t>
    </r>
    <r>
      <rPr>
        <sz val="7"/>
        <rFont val="Arial Narrow"/>
        <family val="2"/>
        <charset val="204"/>
      </rPr>
      <t xml:space="preserve"> </t>
    </r>
    <r>
      <rPr>
        <b/>
        <i/>
        <sz val="7"/>
        <rFont val="Arial Narrow"/>
        <family val="2"/>
        <charset val="204"/>
      </rPr>
      <t>(три)</t>
    </r>
    <r>
      <rPr>
        <sz val="7"/>
        <rFont val="Arial Narrow"/>
        <family val="2"/>
        <charset val="204"/>
      </rPr>
      <t xml:space="preserve"> календарних дні</t>
    </r>
  </si>
  <si>
    <t>4. Доставка відбувається по всій території Україні логістичною компанією "Нова пошта" за тарифами перевізника</t>
  </si>
  <si>
    <t>1. Умови оплати згідно з договором</t>
  </si>
  <si>
    <t>10.511M   α=30° R = 3,0  H = 80,0 L= 415,0</t>
  </si>
  <si>
    <t>10.511M Радіусна вставка пуансона α=30° R = 3,0 мм H = 80,0 мм; 
Граничне навантаження 100 Т/м; 
Індукційне гартування поверхонь зносу (52-55 HRC);
Матеріал Steel 45;
Довжина L= 415,0 мм.</t>
  </si>
  <si>
    <t>29,9</t>
  </si>
  <si>
    <t>6</t>
  </si>
  <si>
    <t>20.680M Матриця Amada α = 60°, V = 80 мм,  R = 6,0мм H = 115,0 мм;
Граничне навантаження 100 Т/м;
Індукційне гартування поверхонь зносу (52-55 HRC);
Матеріал Steel C45;
Довжина L = 415,0 мм.</t>
  </si>
  <si>
    <t>20.680M  α = 60°, V = 80  R = 6,0 H = 115,0 L = 415,0</t>
  </si>
  <si>
    <r>
      <t xml:space="preserve">Техніко-комерційна пропозиція на постачання інструменту </t>
    </r>
    <r>
      <rPr>
        <b/>
        <u/>
        <sz val="10"/>
        <rFont val="Times New Roman"/>
        <family val="1"/>
        <charset val="204"/>
      </rPr>
      <t>TECNOSTAMP S.R.L</t>
    </r>
    <r>
      <rPr>
        <sz val="10"/>
        <rFont val="Times New Roman"/>
        <family val="1"/>
        <charset val="204"/>
      </rPr>
      <t xml:space="preserve"> </t>
    </r>
    <r>
      <rPr>
        <b/>
        <sz val="10"/>
        <rFont val="Times New Roman"/>
        <family val="1"/>
        <charset val="204"/>
      </rPr>
      <t>для листозгинального пресу з ЧПК</t>
    </r>
  </si>
  <si>
    <t>АРК ГРУПП</t>
  </si>
  <si>
    <r>
      <t>2. Термін доставки</t>
    </r>
    <r>
      <rPr>
        <b/>
        <sz val="7"/>
        <rFont val="Arial Narrow"/>
        <family val="2"/>
        <charset val="204"/>
      </rPr>
      <t xml:space="preserve"> 2</t>
    </r>
    <r>
      <rPr>
        <b/>
        <i/>
        <sz val="7"/>
        <rFont val="Arial Narrow"/>
        <family val="2"/>
        <charset val="204"/>
      </rPr>
      <t>-3 робочих тижні.</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</si>
</sst>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8" x14ac:knownFonts="1">
    <font>
      <sz val="11"/>
      <color theme="1"/>
      <name val="Calibri"/>
      <family val="2"/>
      <charset val="204"/>
      <scheme val="minor"/>
    </font>
    <font>
      <u/>
      <sz val="11"/>
      <color theme="10"/>
      <name val="Calibri"/>
      <family val="2"/>
      <charset val="204"/>
      <scheme val="minor"/>
    </font>
    <font>
      <sz val="12"/>
      <name val="Arial"/>
      <family val="2"/>
      <charset val="204"/>
    </font>
    <font>
      <sz val="12"/>
      <color theme="1"/>
      <name val="Calibri"/>
      <family val="2"/>
      <charset val="204"/>
      <scheme val="minor"/>
    </font>
    <font>
      <sz val="12"/>
      <color indexed="12"/>
      <name val="Arial"/>
      <family val="2"/>
      <charset val="204"/>
    </font>
    <font>
      <u/>
      <sz val="12"/>
      <color indexed="12"/>
      <name val="Arial Narrow"/>
      <family val="2"/>
      <charset val="204"/>
    </font>
    <font>
      <sz val="12"/>
      <color theme="1"/>
      <name val="Arial Narrow"/>
      <family val="2"/>
      <charset val="204"/>
    </font>
    <font>
      <b/>
      <i/>
      <sz val="12"/>
      <color theme="1"/>
      <name val="Arial Narrow"/>
      <family val="2"/>
      <charset val="204"/>
    </font>
    <font>
      <b/>
      <sz val="12"/>
      <name val="Times New Roman"/>
      <family val="1"/>
      <charset val="204"/>
    </font>
    <font>
      <b/>
      <sz val="8"/>
      <name val="Times New Roman"/>
      <family val="1"/>
      <charset val="204"/>
    </font>
    <font>
      <sz val="11"/>
      <color theme="1"/>
      <name val="Times New Roman"/>
      <family val="1"/>
      <charset val="204"/>
    </font>
    <font>
      <sz val="12"/>
      <name val="Times New Roman"/>
      <family val="1"/>
      <charset val="204"/>
    </font>
    <font>
      <b/>
      <sz val="12"/>
      <color theme="3" tint="-0.249977111117893"/>
      <name val="Times New Roman"/>
      <family val="1"/>
      <charset val="204"/>
    </font>
    <font>
      <b/>
      <sz val="9"/>
      <name val="Times New Roman"/>
      <family val="1"/>
      <charset val="204"/>
    </font>
    <font>
      <sz val="12"/>
      <color indexed="12"/>
      <name val="Times New Roman"/>
      <family val="1"/>
      <charset val="204"/>
    </font>
    <font>
      <u/>
      <sz val="11"/>
      <color theme="10"/>
      <name val="Times New Roman"/>
      <family val="1"/>
      <charset val="204"/>
    </font>
    <font>
      <u/>
      <sz val="12"/>
      <color indexed="12"/>
      <name val="Times New Roman"/>
      <family val="1"/>
      <charset val="204"/>
    </font>
    <font>
      <b/>
      <sz val="6"/>
      <name val="Times New Roman"/>
      <family val="1"/>
      <charset val="204"/>
    </font>
    <font>
      <sz val="10"/>
      <name val="Times New Roman"/>
      <family val="1"/>
      <charset val="204"/>
    </font>
    <font>
      <b/>
      <sz val="10"/>
      <name val="Times New Roman"/>
      <family val="1"/>
      <charset val="204"/>
    </font>
    <font>
      <sz val="8"/>
      <name val="Times New Roman"/>
      <family val="1"/>
      <charset val="204"/>
    </font>
    <font>
      <sz val="7.5"/>
      <name val="Times New Roman"/>
      <family val="1"/>
      <charset val="204"/>
    </font>
    <font>
      <b/>
      <sz val="11"/>
      <name val="Times New Roman"/>
      <family val="1"/>
      <charset val="204"/>
    </font>
    <font>
      <b/>
      <sz val="5"/>
      <name val="Times New Roman"/>
      <family val="1"/>
      <charset val="204"/>
    </font>
    <font>
      <b/>
      <i/>
      <sz val="10"/>
      <name val="Times New Roman"/>
      <family val="1"/>
      <charset val="204"/>
    </font>
    <font>
      <b/>
      <u/>
      <sz val="10"/>
      <name val="Times New Roman"/>
      <family val="1"/>
      <charset val="204"/>
    </font>
    <font>
      <b/>
      <sz val="7"/>
      <name val="Times New Roman"/>
      <family val="1"/>
      <charset val="204"/>
    </font>
    <font>
      <sz val="7"/>
      <name val="Times New Roman"/>
      <family val="1"/>
      <charset val="204"/>
    </font>
    <font>
      <sz val="6"/>
      <name val="Times New Roman"/>
      <family val="1"/>
      <charset val="204"/>
    </font>
    <font>
      <b/>
      <i/>
      <sz val="8"/>
      <name val="Times New Roman"/>
      <family val="1"/>
      <charset val="204"/>
    </font>
    <font>
      <i/>
      <sz val="8"/>
      <color theme="1"/>
      <name val="Times New Roman"/>
      <family val="1"/>
      <charset val="204"/>
    </font>
    <font>
      <b/>
      <sz val="6.5"/>
      <name val="Times New Roman"/>
      <family val="1"/>
      <charset val="204"/>
    </font>
    <font>
      <sz val="7"/>
      <name val="Arial Narrow"/>
      <family val="2"/>
      <charset val="204"/>
    </font>
    <font>
      <b/>
      <u/>
      <sz val="7"/>
      <name val="Arial Narrow"/>
      <family val="2"/>
      <charset val="204"/>
    </font>
    <font>
      <sz val="7"/>
      <name val="Arial"/>
      <family val="2"/>
      <charset val="204"/>
    </font>
    <font>
      <b/>
      <i/>
      <sz val="7"/>
      <name val="Arial Narrow"/>
      <family val="2"/>
      <charset val="204"/>
    </font>
    <font>
      <sz val="8"/>
      <name val="Arial Narrow"/>
      <family val="2"/>
      <charset val="204"/>
    </font>
    <font>
      <b/>
      <sz val="7"/>
      <name val="Arial Narrow"/>
      <family val="2"/>
      <charset val="204"/>
    </font>
  </fonts>
  <fills count="4">
    <fill>
      <patternFill patternType="none"/>
    </fill>
    <fill>
      <patternFill patternType="gray125"/>
    </fill>
    <fill>
      <patternFill patternType="solid">
        <fgColor theme="0"/>
        <bgColor indexed="64"/>
      </patternFill>
    </fill>
    <fill>
      <patternFill patternType="solid">
        <fgColor rgb="FFFFFF00"/>
        <bgColor indexed="64"/>
      </patternFill>
    </fill>
  </fills>
  <borders count="7">
    <border>
      <left/>
      <right/>
      <top/>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122">
    <xf numFmtId="0" fontId="0" fillId="0" borderId="0" xfId="0"/>
    <xf numFmtId="0" fontId="3" fillId="0" borderId="0" xfId="0" applyFont="1"/>
    <xf numFmtId="4" fontId="2" fillId="0" borderId="0" xfId="0" applyNumberFormat="1" applyFont="1"/>
    <xf numFmtId="4" fontId="4" fillId="0" borderId="0" xfId="0" applyNumberFormat="1" applyFont="1"/>
    <xf numFmtId="0" fontId="5" fillId="0" borderId="0" xfId="1" applyFont="1" applyAlignment="1" applyProtection="1">
      <alignment horizontal="left"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6" fillId="0" borderId="0" xfId="1" applyFont="1" applyAlignment="1" applyProtection="1">
      <alignment vertical="center"/>
    </xf>
    <xf numFmtId="0" fontId="6" fillId="0" borderId="0" xfId="1" applyFont="1" applyAlignment="1" applyProtection="1">
      <alignment horizontal="center" vertical="center"/>
    </xf>
    <xf numFmtId="4" fontId="8" fillId="0" borderId="0" xfId="0" applyNumberFormat="1" applyFont="1" applyAlignment="1">
      <alignment horizontal="center" vertical="top" wrapText="1"/>
    </xf>
    <xf numFmtId="4" fontId="11" fillId="0" borderId="0" xfId="0" applyNumberFormat="1" applyFont="1"/>
    <xf numFmtId="4" fontId="11" fillId="0" borderId="0" xfId="0" applyNumberFormat="1" applyFont="1" applyAlignment="1">
      <alignment horizontal="center" vertical="top" wrapText="1"/>
    </xf>
    <xf numFmtId="4" fontId="8" fillId="0" borderId="0" xfId="0" applyNumberFormat="1" applyFont="1"/>
    <xf numFmtId="4" fontId="12" fillId="0" borderId="0" xfId="0" applyNumberFormat="1" applyFont="1" applyAlignment="1">
      <alignment horizontal="right" vertical="center"/>
    </xf>
    <xf numFmtId="4" fontId="8" fillId="0" borderId="0" xfId="0" applyNumberFormat="1" applyFont="1" applyAlignment="1">
      <alignment horizontal="center" vertical="center" wrapText="1"/>
    </xf>
    <xf numFmtId="0" fontId="11" fillId="0" borderId="0" xfId="0" applyFont="1" applyAlignment="1">
      <alignment horizontal="right"/>
    </xf>
    <xf numFmtId="4" fontId="11" fillId="0" borderId="0" xfId="0" applyNumberFormat="1" applyFont="1" applyBorder="1" applyAlignment="1">
      <alignment horizontal="center"/>
    </xf>
    <xf numFmtId="4" fontId="8" fillId="0" borderId="0" xfId="0" applyNumberFormat="1" applyFont="1" applyBorder="1" applyAlignment="1">
      <alignment horizontal="left"/>
    </xf>
    <xf numFmtId="4" fontId="8" fillId="2" borderId="0" xfId="0" applyNumberFormat="1" applyFont="1" applyFill="1" applyBorder="1"/>
    <xf numFmtId="4" fontId="11" fillId="2" borderId="0" xfId="0" applyNumberFormat="1" applyFont="1" applyFill="1" applyBorder="1"/>
    <xf numFmtId="4" fontId="11" fillId="0" borderId="0" xfId="0" applyNumberFormat="1" applyFont="1" applyBorder="1" applyAlignment="1">
      <alignment horizontal="left" vertical="center" wrapText="1"/>
    </xf>
    <xf numFmtId="4" fontId="14" fillId="0" borderId="0" xfId="0" applyNumberFormat="1" applyFont="1"/>
    <xf numFmtId="4" fontId="11" fillId="0" borderId="0" xfId="0" applyNumberFormat="1" applyFont="1" applyFill="1" applyAlignment="1">
      <alignment horizontal="center"/>
    </xf>
    <xf numFmtId="0" fontId="17" fillId="0" borderId="0" xfId="0" applyNumberFormat="1" applyFont="1" applyFill="1" applyBorder="1" applyAlignment="1">
      <alignment horizontal="center" vertical="center" textRotation="90" wrapText="1"/>
    </xf>
    <xf numFmtId="0" fontId="9" fillId="0" borderId="0" xfId="0" applyNumberFormat="1" applyFont="1" applyFill="1" applyBorder="1" applyAlignment="1">
      <alignment horizontal="center" vertical="center" wrapText="1"/>
    </xf>
    <xf numFmtId="4" fontId="18" fillId="0" borderId="0" xfId="0" applyNumberFormat="1" applyFont="1" applyBorder="1"/>
    <xf numFmtId="4" fontId="18" fillId="2" borderId="0" xfId="0" applyNumberFormat="1" applyFont="1" applyFill="1" applyBorder="1"/>
    <xf numFmtId="4" fontId="19" fillId="2" borderId="0" xfId="0" applyNumberFormat="1" applyFont="1" applyFill="1" applyBorder="1"/>
    <xf numFmtId="4" fontId="21" fillId="0" borderId="0" xfId="0" applyNumberFormat="1" applyFont="1" applyBorder="1" applyAlignment="1">
      <alignment horizontal="left" vertical="center" wrapText="1"/>
    </xf>
    <xf numFmtId="4" fontId="21" fillId="0" borderId="0" xfId="0" applyNumberFormat="1" applyFont="1" applyBorder="1" applyAlignment="1">
      <alignment vertical="center" wrapText="1"/>
    </xf>
    <xf numFmtId="4" fontId="21" fillId="0" borderId="0" xfId="0" applyNumberFormat="1" applyFont="1" applyBorder="1" applyAlignment="1">
      <alignment horizontal="left" vertical="center"/>
    </xf>
    <xf numFmtId="0" fontId="10" fillId="0" borderId="0" xfId="0" applyFont="1" applyAlignment="1">
      <alignment vertical="center" wrapText="1"/>
    </xf>
    <xf numFmtId="0" fontId="23" fillId="0" borderId="3" xfId="0" applyNumberFormat="1" applyFont="1" applyFill="1" applyBorder="1" applyAlignment="1">
      <alignment horizontal="center" vertical="center" wrapText="1"/>
    </xf>
    <xf numFmtId="4" fontId="20" fillId="2" borderId="3" xfId="0" applyNumberFormat="1" applyFont="1" applyFill="1" applyBorder="1" applyAlignment="1">
      <alignment vertical="center"/>
    </xf>
    <xf numFmtId="0" fontId="20" fillId="0" borderId="0" xfId="0" applyFont="1" applyAlignment="1">
      <alignment horizontal="center" vertical="top"/>
    </xf>
    <xf numFmtId="0" fontId="24" fillId="0" borderId="0" xfId="0" applyFont="1" applyAlignment="1">
      <alignment horizontal="center" vertical="top"/>
    </xf>
    <xf numFmtId="14" fontId="13" fillId="0" borderId="0" xfId="0" applyNumberFormat="1" applyFont="1" applyAlignment="1">
      <alignment horizontal="left" vertical="top" wrapText="1"/>
    </xf>
    <xf numFmtId="4" fontId="13" fillId="0" borderId="0" xfId="0" applyNumberFormat="1" applyFont="1" applyAlignment="1">
      <alignment horizontal="center" vertical="top" wrapText="1"/>
    </xf>
    <xf numFmtId="0" fontId="26" fillId="0" borderId="3" xfId="0" applyNumberFormat="1" applyFont="1" applyFill="1" applyBorder="1" applyAlignment="1">
      <alignment horizontal="center" vertical="center" wrapText="1"/>
    </xf>
    <xf numFmtId="4" fontId="27" fillId="2" borderId="3" xfId="0" applyNumberFormat="1" applyFont="1" applyFill="1" applyBorder="1" applyAlignment="1">
      <alignment horizontal="left" vertical="center" wrapText="1"/>
    </xf>
    <xf numFmtId="0" fontId="27" fillId="2" borderId="3" xfId="0" applyNumberFormat="1" applyFont="1" applyFill="1" applyBorder="1" applyAlignment="1">
      <alignment horizontal="center" vertical="center"/>
    </xf>
    <xf numFmtId="4" fontId="27" fillId="2" borderId="5" xfId="0" applyNumberFormat="1" applyFont="1" applyFill="1" applyBorder="1" applyAlignment="1">
      <alignment vertical="center"/>
    </xf>
    <xf numFmtId="0" fontId="23" fillId="0" borderId="1" xfId="0" applyNumberFormat="1" applyFont="1" applyFill="1" applyBorder="1" applyAlignment="1">
      <alignment horizontal="center" vertical="center" wrapText="1"/>
    </xf>
    <xf numFmtId="0" fontId="23" fillId="0" borderId="1" xfId="0" applyFont="1" applyFill="1" applyBorder="1" applyAlignment="1">
      <alignment horizontal="center" vertical="center" wrapText="1"/>
    </xf>
    <xf numFmtId="0" fontId="23" fillId="0" borderId="2" xfId="0" applyFont="1" applyFill="1" applyBorder="1" applyAlignment="1">
      <alignment horizontal="center" vertical="center" wrapText="1"/>
    </xf>
    <xf numFmtId="4" fontId="20" fillId="0" borderId="3" xfId="0" applyNumberFormat="1" applyFont="1" applyBorder="1" applyAlignment="1">
      <alignment vertical="center"/>
    </xf>
    <xf numFmtId="4" fontId="9" fillId="2" borderId="3" xfId="0" applyNumberFormat="1" applyFont="1" applyFill="1" applyBorder="1" applyAlignment="1">
      <alignment vertical="center"/>
    </xf>
    <xf numFmtId="4" fontId="11" fillId="0" borderId="0" xfId="0" applyNumberFormat="1" applyFont="1" applyBorder="1" applyAlignment="1">
      <alignment horizontal="left"/>
    </xf>
    <xf numFmtId="0" fontId="31" fillId="0" borderId="3" xfId="0" applyNumberFormat="1" applyFont="1" applyFill="1" applyBorder="1" applyAlignment="1">
      <alignment horizontal="center" vertical="center" wrapText="1"/>
    </xf>
    <xf numFmtId="0" fontId="0" fillId="3" borderId="0" xfId="0" applyFill="1"/>
    <xf numFmtId="4" fontId="11" fillId="3" borderId="0" xfId="0" applyNumberFormat="1" applyFont="1" applyFill="1" applyAlignment="1">
      <alignment horizontal="center" vertical="top" wrapText="1"/>
    </xf>
    <xf numFmtId="4" fontId="13" fillId="3" borderId="0" xfId="0" applyNumberFormat="1" applyFont="1" applyFill="1" applyAlignment="1">
      <alignment horizontal="center" vertical="top" wrapText="1"/>
    </xf>
    <xf numFmtId="4" fontId="12" fillId="3" borderId="0" xfId="0" applyNumberFormat="1" applyFont="1" applyFill="1" applyAlignment="1">
      <alignment horizontal="right" vertical="center"/>
    </xf>
    <xf numFmtId="4" fontId="11" fillId="3" borderId="0" xfId="0" applyNumberFormat="1" applyFont="1" applyFill="1"/>
    <xf numFmtId="0" fontId="23" fillId="3" borderId="3" xfId="0" applyNumberFormat="1" applyFont="1" applyFill="1" applyBorder="1" applyAlignment="1">
      <alignment horizontal="center" vertical="center" wrapText="1"/>
    </xf>
    <xf numFmtId="0" fontId="23" fillId="3" borderId="4" xfId="0" applyNumberFormat="1" applyFont="1" applyFill="1" applyBorder="1" applyAlignment="1">
      <alignment horizontal="center" vertical="center" wrapText="1"/>
    </xf>
    <xf numFmtId="4" fontId="27" fillId="3" borderId="5" xfId="0" applyNumberFormat="1" applyFont="1" applyFill="1" applyBorder="1" applyAlignment="1">
      <alignment vertical="center"/>
    </xf>
    <xf numFmtId="4" fontId="8" fillId="3" borderId="0" xfId="0" applyNumberFormat="1" applyFont="1" applyFill="1" applyBorder="1" applyAlignment="1">
      <alignment horizontal="left"/>
    </xf>
    <xf numFmtId="4" fontId="11" fillId="3" borderId="0" xfId="0" applyNumberFormat="1" applyFont="1" applyFill="1" applyBorder="1" applyAlignment="1">
      <alignment horizontal="left" vertical="center" wrapText="1"/>
    </xf>
    <xf numFmtId="4" fontId="14" fillId="3" borderId="0" xfId="0" applyNumberFormat="1" applyFont="1" applyFill="1"/>
    <xf numFmtId="0" fontId="20" fillId="3" borderId="0" xfId="0" applyFont="1" applyFill="1" applyAlignment="1">
      <alignment horizontal="center" vertical="top"/>
    </xf>
    <xf numFmtId="0" fontId="24" fillId="3" borderId="0" xfId="0" applyFont="1" applyFill="1" applyAlignment="1">
      <alignment horizontal="center" vertical="top"/>
    </xf>
    <xf numFmtId="4" fontId="4" fillId="3" borderId="0" xfId="0" applyNumberFormat="1" applyFont="1" applyFill="1"/>
    <xf numFmtId="0" fontId="6" fillId="3" borderId="0" xfId="1" applyFont="1" applyFill="1" applyAlignment="1" applyProtection="1">
      <alignment horizontal="center" vertical="center" wrapText="1"/>
    </xf>
    <xf numFmtId="0" fontId="7" fillId="3" borderId="0" xfId="1" applyFont="1" applyFill="1" applyAlignment="1" applyProtection="1">
      <alignment horizontal="center" vertical="center"/>
    </xf>
    <xf numFmtId="0" fontId="3" fillId="3" borderId="0" xfId="0" applyFont="1" applyFill="1"/>
    <xf numFmtId="49" fontId="11" fillId="3" borderId="0" xfId="0" applyNumberFormat="1" applyFont="1" applyFill="1"/>
    <xf numFmtId="0" fontId="23" fillId="3" borderId="1" xfId="0" applyFont="1" applyFill="1" applyBorder="1" applyAlignment="1">
      <alignment horizontal="center" vertical="center" wrapText="1"/>
    </xf>
    <xf numFmtId="49" fontId="23" fillId="3" borderId="3" xfId="0" applyNumberFormat="1" applyFont="1" applyFill="1" applyBorder="1" applyAlignment="1">
      <alignment horizontal="center" vertical="center" wrapText="1"/>
    </xf>
    <xf numFmtId="49" fontId="27" fillId="3" borderId="3" xfId="0" applyNumberFormat="1" applyFont="1" applyFill="1" applyBorder="1" applyAlignment="1">
      <alignment horizontal="center" vertical="center"/>
    </xf>
    <xf numFmtId="49" fontId="14" fillId="3" borderId="0" xfId="0" applyNumberFormat="1" applyFont="1" applyFill="1"/>
    <xf numFmtId="49" fontId="4" fillId="3" borderId="0" xfId="0" applyNumberFormat="1" applyFont="1" applyFill="1"/>
    <xf numFmtId="4" fontId="28" fillId="3" borderId="3" xfId="0" applyNumberFormat="1" applyFont="1" applyFill="1" applyBorder="1"/>
    <xf numFmtId="4" fontId="17" fillId="3" borderId="3" xfId="0" applyNumberFormat="1" applyFont="1" applyFill="1" applyBorder="1"/>
    <xf numFmtId="4" fontId="8" fillId="3" borderId="0" xfId="0" applyNumberFormat="1" applyFont="1" applyFill="1" applyBorder="1"/>
    <xf numFmtId="0" fontId="5" fillId="3" borderId="0" xfId="1" applyFont="1" applyFill="1" applyAlignment="1" applyProtection="1">
      <alignment horizontal="left" vertical="center"/>
    </xf>
    <xf numFmtId="0" fontId="23" fillId="0" borderId="3" xfId="0" applyNumberFormat="1" applyFont="1" applyFill="1" applyBorder="1" applyAlignment="1">
      <alignment vertical="center" wrapText="1"/>
    </xf>
    <xf numFmtId="0" fontId="23" fillId="3" borderId="2" xfId="0" applyFont="1" applyFill="1" applyBorder="1" applyAlignment="1">
      <alignment horizontal="center" wrapText="1"/>
    </xf>
    <xf numFmtId="0" fontId="31" fillId="0" borderId="6" xfId="0" applyNumberFormat="1" applyFont="1" applyFill="1" applyBorder="1" applyAlignment="1">
      <alignment horizontal="center" vertical="center" wrapText="1"/>
    </xf>
    <xf numFmtId="0" fontId="31" fillId="3" borderId="3" xfId="0" applyNumberFormat="1" applyFont="1" applyFill="1" applyBorder="1" applyAlignment="1">
      <alignment vertical="center" wrapText="1"/>
    </xf>
    <xf numFmtId="0" fontId="34" fillId="3" borderId="3" xfId="0" applyFont="1" applyFill="1" applyBorder="1" applyAlignment="1" applyProtection="1">
      <alignment vertical="center" wrapText="1"/>
      <protection locked="0"/>
    </xf>
    <xf numFmtId="4" fontId="27" fillId="2" borderId="3" xfId="0" applyNumberFormat="1" applyFont="1" applyFill="1" applyBorder="1" applyAlignment="1">
      <alignment vertical="center"/>
    </xf>
    <xf numFmtId="0" fontId="23" fillId="0" borderId="3" xfId="0" applyNumberFormat="1" applyFont="1" applyFill="1" applyBorder="1" applyAlignment="1">
      <alignment horizontal="center" vertical="center" wrapText="1"/>
    </xf>
    <xf numFmtId="4" fontId="27" fillId="2" borderId="3" xfId="0" applyNumberFormat="1" applyFont="1" applyFill="1" applyBorder="1" applyAlignment="1">
      <alignment vertical="center" wrapText="1"/>
    </xf>
    <xf numFmtId="4" fontId="8" fillId="0" borderId="0" xfId="0" applyNumberFormat="1" applyFont="1" applyBorder="1" applyAlignment="1">
      <alignment horizontal="left" vertical="center" wrapText="1"/>
    </xf>
    <xf numFmtId="4" fontId="8" fillId="3" borderId="0" xfId="0" applyNumberFormat="1" applyFont="1" applyFill="1"/>
    <xf numFmtId="4" fontId="27" fillId="3" borderId="3" xfId="0" applyNumberFormat="1" applyFont="1" applyFill="1" applyBorder="1" applyAlignment="1">
      <alignment vertical="center" wrapText="1"/>
    </xf>
    <xf numFmtId="4" fontId="8" fillId="3" borderId="0" xfId="0" applyNumberFormat="1" applyFont="1" applyFill="1" applyBorder="1" applyAlignment="1">
      <alignment horizontal="left" vertical="center" wrapText="1"/>
    </xf>
    <xf numFmtId="4" fontId="11" fillId="3" borderId="0" xfId="0" applyNumberFormat="1" applyFont="1" applyFill="1" applyAlignment="1">
      <alignment horizontal="center"/>
    </xf>
    <xf numFmtId="0" fontId="23" fillId="3" borderId="3" xfId="0" applyFont="1" applyFill="1" applyBorder="1" applyAlignment="1">
      <alignment horizontal="center" vertical="center" wrapText="1"/>
    </xf>
    <xf numFmtId="0" fontId="23" fillId="0" borderId="3" xfId="0" applyNumberFormat="1" applyFont="1" applyFill="1" applyBorder="1" applyAlignment="1">
      <alignment horizontal="center" vertical="center" wrapText="1"/>
    </xf>
    <xf numFmtId="0" fontId="26" fillId="0" borderId="6" xfId="0" applyNumberFormat="1" applyFont="1" applyFill="1" applyBorder="1" applyAlignment="1">
      <alignment horizontal="center" vertical="center" wrapText="1"/>
    </xf>
    <xf numFmtId="0" fontId="36" fillId="3" borderId="3" xfId="0" applyNumberFormat="1" applyFont="1" applyFill="1" applyBorder="1" applyAlignment="1">
      <alignment horizontal="left" vertical="center" wrapText="1"/>
    </xf>
    <xf numFmtId="0" fontId="27" fillId="3" borderId="4" xfId="0" applyNumberFormat="1" applyFont="1" applyFill="1" applyBorder="1" applyAlignment="1">
      <alignment horizontal="center" vertical="center" wrapText="1"/>
    </xf>
    <xf numFmtId="49" fontId="27" fillId="3" borderId="3" xfId="0" applyNumberFormat="1" applyFont="1" applyFill="1" applyBorder="1" applyAlignment="1">
      <alignment horizontal="center" vertical="center" wrapText="1"/>
    </xf>
    <xf numFmtId="0" fontId="23" fillId="0" borderId="3" xfId="0" applyNumberFormat="1" applyFont="1" applyFill="1" applyBorder="1" applyAlignment="1">
      <alignment horizontal="center" vertical="center" wrapText="1"/>
    </xf>
    <xf numFmtId="0" fontId="23" fillId="0" borderId="1" xfId="0" applyNumberFormat="1" applyFont="1" applyFill="1" applyBorder="1" applyAlignment="1">
      <alignment horizontal="center" vertical="center" wrapText="1"/>
    </xf>
    <xf numFmtId="0" fontId="30" fillId="0" borderId="0" xfId="0" applyFont="1" applyAlignment="1">
      <alignment horizontal="center" vertical="center" wrapText="1"/>
    </xf>
    <xf numFmtId="0" fontId="10" fillId="0" borderId="0" xfId="0" applyFont="1" applyAlignment="1">
      <alignment horizontal="center" vertical="center" wrapText="1"/>
    </xf>
    <xf numFmtId="0" fontId="27" fillId="0" borderId="0" xfId="0" applyFont="1" applyAlignment="1">
      <alignment horizontal="center" vertical="top"/>
    </xf>
    <xf numFmtId="4" fontId="13" fillId="0" borderId="0" xfId="0" applyNumberFormat="1" applyFont="1" applyAlignment="1">
      <alignment horizontal="right" vertical="top" wrapText="1"/>
    </xf>
    <xf numFmtId="4" fontId="19" fillId="0" borderId="0" xfId="0" applyNumberFormat="1" applyFont="1" applyAlignment="1">
      <alignment horizontal="center" vertical="center" wrapText="1"/>
    </xf>
    <xf numFmtId="4" fontId="22" fillId="0" borderId="0" xfId="0" applyNumberFormat="1" applyFont="1" applyAlignment="1">
      <alignment horizontal="center" vertical="center" wrapText="1"/>
    </xf>
    <xf numFmtId="0" fontId="23" fillId="0" borderId="3" xfId="0" applyNumberFormat="1" applyFont="1" applyFill="1" applyBorder="1" applyAlignment="1">
      <alignment horizontal="center" vertical="center" wrapText="1"/>
    </xf>
    <xf numFmtId="4" fontId="20" fillId="0" borderId="3" xfId="0" applyNumberFormat="1" applyFont="1" applyBorder="1" applyAlignment="1">
      <alignment horizontal="left" vertical="center"/>
    </xf>
    <xf numFmtId="4" fontId="9" fillId="0" borderId="3" xfId="0" applyNumberFormat="1" applyFont="1" applyBorder="1" applyAlignment="1">
      <alignment horizontal="left" vertical="center"/>
    </xf>
    <xf numFmtId="4" fontId="32" fillId="0" borderId="0" xfId="0" applyNumberFormat="1" applyFont="1" applyBorder="1" applyAlignment="1">
      <alignment horizontal="left" vertical="center" wrapText="1"/>
    </xf>
    <xf numFmtId="4" fontId="32" fillId="0" borderId="0" xfId="0" applyNumberFormat="1" applyFont="1" applyBorder="1" applyAlignment="1">
      <alignment horizontal="left"/>
    </xf>
    <xf numFmtId="0" fontId="11" fillId="0" borderId="0" xfId="0" applyFont="1" applyAlignment="1">
      <alignment horizontal="left" vertical="center"/>
    </xf>
    <xf numFmtId="4" fontId="28" fillId="0" borderId="3" xfId="0" applyNumberFormat="1" applyFont="1" applyBorder="1" applyAlignment="1">
      <alignment horizontal="center"/>
    </xf>
    <xf numFmtId="0" fontId="6" fillId="0" borderId="0" xfId="1" applyFont="1" applyAlignment="1" applyProtection="1">
      <alignment horizontal="left" vertical="center"/>
    </xf>
    <xf numFmtId="0" fontId="6" fillId="0" borderId="0" xfId="1" applyFont="1" applyAlignment="1" applyProtection="1">
      <alignment horizontal="center" vertical="center"/>
    </xf>
    <xf numFmtId="0" fontId="15" fillId="0" borderId="0" xfId="1" applyFont="1" applyAlignment="1" applyProtection="1">
      <alignment horizontal="left" vertical="center"/>
    </xf>
    <xf numFmtId="0" fontId="16" fillId="0" borderId="0" xfId="1" applyFont="1" applyAlignment="1" applyProtection="1">
      <alignment horizontal="left" vertical="center"/>
    </xf>
    <xf numFmtId="4" fontId="6" fillId="0" borderId="0" xfId="1" applyNumberFormat="1" applyFont="1" applyAlignment="1" applyProtection="1">
      <alignment horizontal="center" vertical="center"/>
    </xf>
    <xf numFmtId="0" fontId="5" fillId="0" borderId="0" xfId="1" applyFont="1" applyAlignment="1" applyProtection="1">
      <alignment horizontal="center" vertical="center"/>
    </xf>
    <xf numFmtId="0" fontId="6" fillId="0" borderId="0" xfId="1" applyFont="1" applyAlignment="1" applyProtection="1">
      <alignment horizontal="center" vertical="center" wrapText="1"/>
    </xf>
    <xf numFmtId="4" fontId="7" fillId="0" borderId="0" xfId="1" applyNumberFormat="1" applyFont="1" applyAlignment="1" applyProtection="1">
      <alignment horizontal="center" vertical="center"/>
    </xf>
    <xf numFmtId="0" fontId="7" fillId="0" borderId="0" xfId="1" applyFont="1" applyAlignment="1" applyProtection="1">
      <alignment horizontal="center" vertical="center"/>
    </xf>
    <xf numFmtId="0" fontId="29" fillId="0" borderId="0" xfId="0" applyFont="1" applyAlignment="1">
      <alignment horizontal="center" vertical="top"/>
    </xf>
    <xf numFmtId="4" fontId="32" fillId="0" borderId="0" xfId="0" applyNumberFormat="1" applyFont="1" applyBorder="1" applyAlignment="1">
      <alignment horizontal="left"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9933"/>
      <color rgb="FFEB701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 Id="rId4" Type="http://schemas.openxmlformats.org/officeDocument/2006/relationships/image" Target="../media/image4.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6.tiff"/><Relationship Id="rId1" Type="http://schemas.openxmlformats.org/officeDocument/2006/relationships/image" Target="../media/image5.tiff"/></Relationships>
</file>

<file path=xl/drawings/drawing1.xml><?xml version="1.0" encoding="utf-8"?>
<xdr:wsDr xmlns:xdr="http://schemas.openxmlformats.org/drawingml/2006/spreadsheetDrawing" xmlns:a="http://schemas.openxmlformats.org/drawingml/2006/main">
  <xdr:twoCellAnchor editAs="oneCell">
    <xdr:from>
      <xdr:col>10</xdr:col>
      <xdr:colOff>179847</xdr:colOff>
      <xdr:row>39</xdr:row>
      <xdr:rowOff>105516</xdr:rowOff>
    </xdr:from>
    <xdr:to>
      <xdr:col>12</xdr:col>
      <xdr:colOff>403055</xdr:colOff>
      <xdr:row>42</xdr:row>
      <xdr:rowOff>139073</xdr:rowOff>
    </xdr:to>
    <xdr:pic>
      <xdr:nvPicPr>
        <xdr:cNvPr id="2" name="Рисунок 7">
          <a:extLst>
            <a:ext uri="{FF2B5EF4-FFF2-40B4-BE49-F238E27FC236}">
              <a16:creationId xmlns:a16="http://schemas.microsoft.com/office/drawing/2014/main" id="{A36BAD32-1A4C-4273-8A0C-8F66A08DE82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543613" y="10529438"/>
          <a:ext cx="490811" cy="4145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68172</xdr:colOff>
      <xdr:row>29</xdr:row>
      <xdr:rowOff>77539</xdr:rowOff>
    </xdr:from>
    <xdr:ext cx="1045864" cy="770724"/>
    <xdr:sp macro="" textlink="">
      <xdr:nvSpPr>
        <xdr:cNvPr id="4" name="TextBox 3">
          <a:extLst>
            <a:ext uri="{FF2B5EF4-FFF2-40B4-BE49-F238E27FC236}">
              <a16:creationId xmlns:a16="http://schemas.microsoft.com/office/drawing/2014/main" id="{9554A40E-8ACB-4C90-B3A4-93E285B19D7A}"/>
            </a:ext>
          </a:extLst>
        </xdr:cNvPr>
        <xdr:cNvSpPr txBox="1"/>
      </xdr:nvSpPr>
      <xdr:spPr>
        <a:xfrm>
          <a:off x="68172" y="12821332"/>
          <a:ext cx="1045864" cy="7707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ru-RU" sz="700" i="1">
              <a:latin typeface="Times New Roman" panose="02020603050405020304" pitchFamily="18" charset="0"/>
              <a:cs typeface="Times New Roman" panose="02020603050405020304" pitchFamily="18" charset="0"/>
            </a:rPr>
            <a:t>З повагою,</a:t>
          </a:r>
        </a:p>
        <a:p>
          <a:endParaRPr lang="en-US" sz="200" i="1">
            <a:latin typeface="Times New Roman" panose="02020603050405020304" pitchFamily="18" charset="0"/>
            <a:cs typeface="Times New Roman" panose="02020603050405020304" pitchFamily="18" charset="0"/>
          </a:endParaRPr>
        </a:p>
        <a:p>
          <a:r>
            <a:rPr lang="ru-RU" sz="700" b="1" i="1">
              <a:latin typeface="Times New Roman" panose="02020603050405020304" pitchFamily="18" charset="0"/>
              <a:cs typeface="Times New Roman" panose="02020603050405020304" pitchFamily="18" charset="0"/>
            </a:rPr>
            <a:t>Віталій</a:t>
          </a:r>
          <a:r>
            <a:rPr lang="ru-RU" sz="700" b="1" i="1" baseline="0">
              <a:latin typeface="Times New Roman" panose="02020603050405020304" pitchFamily="18" charset="0"/>
              <a:cs typeface="Times New Roman" panose="02020603050405020304" pitchFamily="18" charset="0"/>
            </a:rPr>
            <a:t> Бичевий</a:t>
          </a:r>
          <a:endParaRPr lang="ru-RU" sz="700" b="1" i="1">
            <a:latin typeface="Times New Roman" panose="02020603050405020304" pitchFamily="18" charset="0"/>
            <a:cs typeface="Times New Roman" panose="02020603050405020304" pitchFamily="18" charset="0"/>
          </a:endParaRPr>
        </a:p>
        <a:p>
          <a:r>
            <a:rPr lang="ru-RU" sz="700" i="1">
              <a:latin typeface="Times New Roman" panose="02020603050405020304" pitchFamily="18" charset="0"/>
              <a:cs typeface="Times New Roman" panose="02020603050405020304" pitchFamily="18" charset="0"/>
            </a:rPr>
            <a:t>Інженер-технолог</a:t>
          </a:r>
        </a:p>
        <a:p>
          <a:r>
            <a:rPr lang="ru-RU" sz="700" i="1">
              <a:latin typeface="Times New Roman" panose="02020603050405020304" pitchFamily="18" charset="0"/>
              <a:cs typeface="Times New Roman" panose="02020603050405020304" pitchFamily="18" charset="0"/>
            </a:rPr>
            <a:t>ТОВ</a:t>
          </a:r>
          <a:r>
            <a:rPr lang="ru-RU" sz="700" i="1" baseline="0">
              <a:latin typeface="Times New Roman" panose="02020603050405020304" pitchFamily="18" charset="0"/>
              <a:cs typeface="Times New Roman" panose="02020603050405020304" pitchFamily="18" charset="0"/>
            </a:rPr>
            <a:t> "ВЕКТОРТУЛ"</a:t>
          </a:r>
        </a:p>
        <a:p>
          <a:endParaRPr lang="ru-RU" sz="200" i="1" baseline="0">
            <a:latin typeface="Times New Roman" panose="02020603050405020304" pitchFamily="18" charset="0"/>
            <a:cs typeface="Times New Roman" panose="02020603050405020304" pitchFamily="18" charset="0"/>
          </a:endParaRPr>
        </a:p>
        <a:p>
          <a:r>
            <a:rPr lang="ru-RU" sz="700" b="1" baseline="0">
              <a:latin typeface="Times New Roman" panose="02020603050405020304" pitchFamily="18" charset="0"/>
              <a:cs typeface="Times New Roman" panose="02020603050405020304" pitchFamily="18" charset="0"/>
            </a:rPr>
            <a:t>+38 044 587 78 38</a:t>
          </a:r>
        </a:p>
        <a:p>
          <a:r>
            <a:rPr lang="en-US" sz="700" b="1" u="sng">
              <a:solidFill>
                <a:schemeClr val="accent1"/>
              </a:solidFill>
              <a:latin typeface="Times New Roman" panose="02020603050405020304" pitchFamily="18" charset="0"/>
              <a:cs typeface="Times New Roman" panose="02020603050405020304" pitchFamily="18" charset="0"/>
            </a:rPr>
            <a:t>vd@vectortool.com.ua</a:t>
          </a:r>
          <a:endParaRPr lang="ru-RU" sz="700" b="1" u="sng">
            <a:solidFill>
              <a:schemeClr val="accent1"/>
            </a:solidFill>
            <a:latin typeface="Times New Roman" panose="02020603050405020304" pitchFamily="18" charset="0"/>
            <a:cs typeface="Times New Roman" panose="02020603050405020304" pitchFamily="18" charset="0"/>
          </a:endParaRPr>
        </a:p>
      </xdr:txBody>
    </xdr:sp>
    <xdr:clientData/>
  </xdr:oneCellAnchor>
  <xdr:oneCellAnchor>
    <xdr:from>
      <xdr:col>20</xdr:col>
      <xdr:colOff>60614</xdr:colOff>
      <xdr:row>42</xdr:row>
      <xdr:rowOff>86591</xdr:rowOff>
    </xdr:from>
    <xdr:ext cx="184731" cy="264560"/>
    <xdr:sp macro="" textlink="">
      <xdr:nvSpPr>
        <xdr:cNvPr id="6" name="TextBox 5">
          <a:extLst>
            <a:ext uri="{FF2B5EF4-FFF2-40B4-BE49-F238E27FC236}">
              <a16:creationId xmlns:a16="http://schemas.microsoft.com/office/drawing/2014/main" id="{259F9431-372B-4F2E-BBD0-02E0C04531C7}"/>
            </a:ext>
          </a:extLst>
        </xdr:cNvPr>
        <xdr:cNvSpPr txBox="1"/>
      </xdr:nvSpPr>
      <xdr:spPr>
        <a:xfrm>
          <a:off x="9499023" y="10962409"/>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ru-RU" sz="1100"/>
        </a:p>
      </xdr:txBody>
    </xdr:sp>
    <xdr:clientData/>
  </xdr:oneCellAnchor>
  <xdr:oneCellAnchor>
    <xdr:from>
      <xdr:col>7</xdr:col>
      <xdr:colOff>463552</xdr:colOff>
      <xdr:row>40</xdr:row>
      <xdr:rowOff>68035</xdr:rowOff>
    </xdr:from>
    <xdr:ext cx="3995056" cy="210314"/>
    <xdr:sp macro="" textlink="">
      <xdr:nvSpPr>
        <xdr:cNvPr id="7" name="TextBox 6">
          <a:extLst>
            <a:ext uri="{FF2B5EF4-FFF2-40B4-BE49-F238E27FC236}">
              <a16:creationId xmlns:a16="http://schemas.microsoft.com/office/drawing/2014/main" id="{D1C528D7-7AA0-49DB-8FFA-68094BA2E28B}"/>
            </a:ext>
          </a:extLst>
        </xdr:cNvPr>
        <xdr:cNvSpPr txBox="1"/>
      </xdr:nvSpPr>
      <xdr:spPr>
        <a:xfrm>
          <a:off x="2949123" y="10550071"/>
          <a:ext cx="3995056" cy="2103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ru-RU" sz="800" b="1" i="1">
              <a:latin typeface="Times New Roman" panose="02020603050405020304" pitchFamily="18" charset="0"/>
              <a:cs typeface="Times New Roman" panose="02020603050405020304" pitchFamily="18" charset="0"/>
            </a:rPr>
            <a:t>Директор</a:t>
          </a:r>
          <a:r>
            <a:rPr lang="ru-RU" sz="800">
              <a:latin typeface="Times New Roman" panose="02020603050405020304" pitchFamily="18" charset="0"/>
              <a:cs typeface="Times New Roman" panose="02020603050405020304" pitchFamily="18" charset="0"/>
            </a:rPr>
            <a:t>, </a:t>
          </a:r>
          <a:r>
            <a:rPr lang="ru-RU" sz="800" b="1" i="1" u="sng">
              <a:latin typeface="Times New Roman" panose="02020603050405020304" pitchFamily="18" charset="0"/>
              <a:cs typeface="Times New Roman" panose="02020603050405020304" pitchFamily="18" charset="0"/>
            </a:rPr>
            <a:t>ТОВ "Вектортул</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                </a:t>
          </a:r>
          <a:r>
            <a:rPr lang="en-US" sz="800" b="1" i="1" u="none">
              <a:latin typeface="Times New Roman" panose="02020603050405020304" pitchFamily="18" charset="0"/>
              <a:cs typeface="Times New Roman" panose="02020603050405020304" pitchFamily="18" charset="0"/>
            </a:rPr>
            <a:t>          </a:t>
          </a:r>
          <a:r>
            <a:rPr lang="ru-RU" sz="800" b="1" i="1" u="none">
              <a:latin typeface="Times New Roman" panose="02020603050405020304" pitchFamily="18" charset="0"/>
              <a:cs typeface="Times New Roman" panose="02020603050405020304" pitchFamily="18" charset="0"/>
            </a:rPr>
            <a:t>С</a:t>
          </a:r>
          <a:r>
            <a:rPr lang="ru-RU" sz="800" b="1" i="1">
              <a:latin typeface="Times New Roman" panose="02020603050405020304" pitchFamily="18" charset="0"/>
              <a:cs typeface="Times New Roman" panose="02020603050405020304" pitchFamily="18" charset="0"/>
            </a:rPr>
            <a:t>ліпченко Віктор Миколайович</a:t>
          </a:r>
        </a:p>
      </xdr:txBody>
    </xdr:sp>
    <xdr:clientData/>
  </xdr:oneCellAnchor>
  <xdr:twoCellAnchor editAs="oneCell">
    <xdr:from>
      <xdr:col>10</xdr:col>
      <xdr:colOff>124809</xdr:colOff>
      <xdr:row>25</xdr:row>
      <xdr:rowOff>106198</xdr:rowOff>
    </xdr:from>
    <xdr:to>
      <xdr:col>17</xdr:col>
      <xdr:colOff>3489</xdr:colOff>
      <xdr:row>36</xdr:row>
      <xdr:rowOff>24332</xdr:rowOff>
    </xdr:to>
    <xdr:pic>
      <xdr:nvPicPr>
        <xdr:cNvPr id="10" name="Рисунок 9">
          <a:extLst>
            <a:ext uri="{FF2B5EF4-FFF2-40B4-BE49-F238E27FC236}">
              <a16:creationId xmlns:a16="http://schemas.microsoft.com/office/drawing/2014/main" id="{C6EEA266-6193-4AAB-9F03-155B1EE4B825}"/>
            </a:ext>
          </a:extLst>
        </xdr:cNvPr>
        <xdr:cNvPicPr>
          <a:picLocks noChangeAspect="1"/>
        </xdr:cNvPicPr>
      </xdr:nvPicPr>
      <xdr:blipFill>
        <a:blip xmlns:r="http://schemas.openxmlformats.org/officeDocument/2006/relationships" r:embed="rId2"/>
        <a:stretch>
          <a:fillRect/>
        </a:stretch>
      </xdr:blipFill>
      <xdr:spPr>
        <a:xfrm>
          <a:off x="5485085" y="7515991"/>
          <a:ext cx="2578525" cy="1297617"/>
        </a:xfrm>
        <a:prstGeom prst="rect">
          <a:avLst/>
        </a:prstGeom>
      </xdr:spPr>
    </xdr:pic>
    <xdr:clientData/>
  </xdr:twoCellAnchor>
  <xdr:twoCellAnchor editAs="oneCell">
    <xdr:from>
      <xdr:col>7</xdr:col>
      <xdr:colOff>315309</xdr:colOff>
      <xdr:row>16</xdr:row>
      <xdr:rowOff>263621</xdr:rowOff>
    </xdr:from>
    <xdr:to>
      <xdr:col>7</xdr:col>
      <xdr:colOff>1564008</xdr:colOff>
      <xdr:row>16</xdr:row>
      <xdr:rowOff>1508502</xdr:rowOff>
    </xdr:to>
    <xdr:pic>
      <xdr:nvPicPr>
        <xdr:cNvPr id="3" name="Рисунок 2">
          <a:extLst>
            <a:ext uri="{FF2B5EF4-FFF2-40B4-BE49-F238E27FC236}">
              <a16:creationId xmlns:a16="http://schemas.microsoft.com/office/drawing/2014/main" id="{AAC61A3E-DB0B-4695-AE23-97FCCE436831}"/>
            </a:ext>
          </a:extLst>
        </xdr:cNvPr>
        <xdr:cNvPicPr>
          <a:picLocks noChangeAspect="1"/>
        </xdr:cNvPicPr>
      </xdr:nvPicPr>
      <xdr:blipFill>
        <a:blip xmlns:r="http://schemas.openxmlformats.org/officeDocument/2006/relationships" r:embed="rId3"/>
        <a:stretch>
          <a:fillRect/>
        </a:stretch>
      </xdr:blipFill>
      <xdr:spPr>
        <a:xfrm>
          <a:off x="5583619" y="3213087"/>
          <a:ext cx="1248699" cy="1244881"/>
        </a:xfrm>
        <a:prstGeom prst="rect">
          <a:avLst/>
        </a:prstGeom>
      </xdr:spPr>
    </xdr:pic>
    <xdr:clientData/>
  </xdr:twoCellAnchor>
  <xdr:twoCellAnchor editAs="oneCell">
    <xdr:from>
      <xdr:col>7</xdr:col>
      <xdr:colOff>243052</xdr:colOff>
      <xdr:row>18</xdr:row>
      <xdr:rowOff>170792</xdr:rowOff>
    </xdr:from>
    <xdr:to>
      <xdr:col>7</xdr:col>
      <xdr:colOff>1679106</xdr:colOff>
      <xdr:row>18</xdr:row>
      <xdr:rowOff>1645259</xdr:rowOff>
    </xdr:to>
    <xdr:pic>
      <xdr:nvPicPr>
        <xdr:cNvPr id="5" name="Рисунок 4">
          <a:extLst>
            <a:ext uri="{FF2B5EF4-FFF2-40B4-BE49-F238E27FC236}">
              <a16:creationId xmlns:a16="http://schemas.microsoft.com/office/drawing/2014/main" id="{C9BC9BB6-5227-4D65-8357-034B68554505}"/>
            </a:ext>
          </a:extLst>
        </xdr:cNvPr>
        <xdr:cNvPicPr>
          <a:picLocks noChangeAspect="1"/>
        </xdr:cNvPicPr>
      </xdr:nvPicPr>
      <xdr:blipFill>
        <a:blip xmlns:r="http://schemas.openxmlformats.org/officeDocument/2006/relationships" r:embed="rId4"/>
        <a:stretch>
          <a:fillRect/>
        </a:stretch>
      </xdr:blipFill>
      <xdr:spPr>
        <a:xfrm>
          <a:off x="5511362" y="4769068"/>
          <a:ext cx="1436054" cy="147446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471B0E-CD94-4AF1-8347-B9A82CF431E2}">
  <sheetPr>
    <pageSetUpPr fitToPage="1"/>
  </sheetPr>
  <dimension ref="B6:S56"/>
  <sheetViews>
    <sheetView tabSelected="1" view="pageBreakPreview" topLeftCell="A16" zoomScale="145" zoomScaleNormal="110" zoomScaleSheetLayoutView="145" workbookViewId="0">
      <selection activeCell="B47" sqref="B47:P47"/>
    </sheetView>
  </sheetViews>
  <sheetFormatPr defaultRowHeight="15" x14ac:dyDescent="0.25"/>
  <cols>
    <col min="1" max="1" width="1.7109375" customWidth="1"/>
    <col min="2" max="2" width="2.28515625" customWidth="1"/>
    <col min="3" max="3" width="1.7109375" customWidth="1"/>
    <col min="4" max="4" width="24.7109375" style="50" hidden="1" customWidth="1"/>
    <col min="5" max="5" width="2.42578125" style="50" hidden="1" customWidth="1"/>
    <col min="6" max="6" width="44" customWidth="1"/>
    <col min="7" max="7" width="2.140625" customWidth="1"/>
    <col min="8" max="8" width="28.5703125" customWidth="1"/>
    <col min="9" max="9" width="6.7109375" style="50" hidden="1" customWidth="1"/>
    <col min="10" max="10" width="3.42578125" style="50" hidden="1" customWidth="1"/>
    <col min="11" max="11" width="3.85546875" customWidth="1"/>
    <col min="12" max="12" width="5.42578125" style="50" hidden="1" customWidth="1"/>
    <col min="13" max="13" width="8.7109375" customWidth="1"/>
    <col min="14" max="14" width="9" customWidth="1"/>
    <col min="15" max="16" width="8.7109375" customWidth="1"/>
    <col min="17" max="17" width="1.7109375" customWidth="1"/>
  </cols>
  <sheetData>
    <row r="6" spans="2:18" ht="4.5" customHeight="1" x14ac:dyDescent="0.25"/>
    <row r="7" spans="2:18" ht="35.25" customHeight="1" x14ac:dyDescent="0.25"/>
    <row r="8" spans="2:18" ht="56.25" customHeight="1" x14ac:dyDescent="0.25">
      <c r="B8" s="98" t="s">
        <v>21</v>
      </c>
      <c r="C8" s="99"/>
      <c r="D8" s="99"/>
      <c r="E8" s="99"/>
      <c r="F8" s="99"/>
      <c r="G8" s="99"/>
      <c r="H8" s="99"/>
      <c r="I8" s="99"/>
      <c r="J8" s="99"/>
      <c r="K8" s="99"/>
      <c r="L8" s="99"/>
      <c r="M8" s="99"/>
      <c r="N8" s="99"/>
      <c r="O8" s="99"/>
      <c r="P8" s="99"/>
      <c r="Q8" s="32"/>
    </row>
    <row r="9" spans="2:18" ht="3" customHeight="1" x14ac:dyDescent="0.25">
      <c r="B9" s="11"/>
      <c r="C9" s="12"/>
      <c r="D9" s="51"/>
      <c r="E9" s="51"/>
      <c r="F9" s="12"/>
      <c r="G9" s="12"/>
      <c r="H9" s="12"/>
      <c r="I9" s="51"/>
      <c r="J9" s="51"/>
      <c r="K9" s="12"/>
      <c r="L9" s="51"/>
      <c r="M9" s="12"/>
      <c r="N9" s="12"/>
      <c r="O9" s="12"/>
      <c r="P9" s="11"/>
      <c r="Q9" s="11"/>
      <c r="R9" s="1"/>
    </row>
    <row r="10" spans="2:18" ht="11.25" customHeight="1" x14ac:dyDescent="0.25">
      <c r="B10" s="11"/>
      <c r="C10" s="12"/>
      <c r="D10" s="51"/>
      <c r="E10" s="51"/>
      <c r="F10" s="37">
        <f ca="1">TODAY()</f>
        <v>45174</v>
      </c>
      <c r="G10" s="38"/>
      <c r="H10" s="38"/>
      <c r="I10" s="52"/>
      <c r="J10" s="52"/>
      <c r="K10" s="38"/>
      <c r="L10" s="52"/>
      <c r="M10" s="101" t="s">
        <v>32</v>
      </c>
      <c r="N10" s="101"/>
      <c r="O10" s="101"/>
      <c r="P10" s="101"/>
      <c r="Q10" s="10"/>
      <c r="R10" s="1"/>
    </row>
    <row r="11" spans="2:18" ht="3.75" customHeight="1" x14ac:dyDescent="0.25">
      <c r="B11" s="11"/>
      <c r="C11" s="11"/>
      <c r="D11" s="54"/>
      <c r="E11" s="54"/>
      <c r="F11" s="11"/>
      <c r="G11" s="11"/>
      <c r="H11" s="13"/>
      <c r="I11" s="86"/>
      <c r="J11" s="67"/>
      <c r="K11" s="14"/>
      <c r="L11" s="53"/>
      <c r="M11" s="11"/>
      <c r="N11" s="11"/>
      <c r="O11" s="11"/>
      <c r="P11" s="11"/>
      <c r="Q11" s="11"/>
      <c r="R11" s="1"/>
    </row>
    <row r="12" spans="2:18" ht="13.5" customHeight="1" x14ac:dyDescent="0.25">
      <c r="B12" s="102" t="s">
        <v>31</v>
      </c>
      <c r="C12" s="103"/>
      <c r="D12" s="103"/>
      <c r="E12" s="103"/>
      <c r="F12" s="103"/>
      <c r="G12" s="103"/>
      <c r="H12" s="103"/>
      <c r="I12" s="103"/>
      <c r="J12" s="103"/>
      <c r="K12" s="103"/>
      <c r="L12" s="103"/>
      <c r="M12" s="103"/>
      <c r="N12" s="103"/>
      <c r="O12" s="103"/>
      <c r="P12" s="103"/>
      <c r="Q12" s="15"/>
      <c r="R12" s="1"/>
    </row>
    <row r="13" spans="2:18" ht="6" customHeight="1" x14ac:dyDescent="0.25">
      <c r="B13" s="11"/>
      <c r="C13" s="11"/>
      <c r="D13" s="54"/>
      <c r="E13" s="54"/>
      <c r="F13" s="11"/>
      <c r="G13" s="11"/>
      <c r="H13" s="11"/>
      <c r="I13" s="54"/>
      <c r="J13" s="67"/>
      <c r="K13" s="11"/>
      <c r="L13" s="54"/>
      <c r="M13" s="11"/>
      <c r="N13" s="11"/>
      <c r="O13" s="16"/>
      <c r="P13" s="16"/>
      <c r="Q13" s="16"/>
      <c r="R13" s="1"/>
    </row>
    <row r="14" spans="2:18" ht="12" customHeight="1" x14ac:dyDescent="0.25">
      <c r="B14" s="43" t="s">
        <v>0</v>
      </c>
      <c r="C14" s="43"/>
      <c r="D14" s="68" t="s">
        <v>1</v>
      </c>
      <c r="E14" s="68"/>
      <c r="F14" s="44" t="s">
        <v>2</v>
      </c>
      <c r="G14" s="44" t="s">
        <v>3</v>
      </c>
      <c r="H14" s="44" t="s">
        <v>4</v>
      </c>
      <c r="I14" s="90"/>
      <c r="J14" s="68" t="s">
        <v>19</v>
      </c>
      <c r="K14" s="45" t="s">
        <v>12</v>
      </c>
      <c r="L14" s="78" t="s">
        <v>15</v>
      </c>
      <c r="M14" s="43" t="s">
        <v>17</v>
      </c>
      <c r="N14" s="43" t="s">
        <v>18</v>
      </c>
      <c r="O14" s="43" t="s">
        <v>13</v>
      </c>
      <c r="P14" s="33" t="s">
        <v>14</v>
      </c>
      <c r="Q14" s="24"/>
      <c r="R14" s="1"/>
    </row>
    <row r="15" spans="2:18" ht="6.75" customHeight="1" x14ac:dyDescent="0.25">
      <c r="B15" s="33">
        <v>1</v>
      </c>
      <c r="C15" s="33">
        <v>2</v>
      </c>
      <c r="D15" s="104">
        <v>3</v>
      </c>
      <c r="E15" s="104"/>
      <c r="F15" s="104"/>
      <c r="G15" s="77"/>
      <c r="H15" s="83">
        <v>4</v>
      </c>
      <c r="I15" s="55"/>
      <c r="J15" s="69"/>
      <c r="K15" s="33">
        <v>5</v>
      </c>
      <c r="L15" s="55"/>
      <c r="M15" s="33">
        <v>6</v>
      </c>
      <c r="N15" s="33">
        <v>7</v>
      </c>
      <c r="O15" s="33">
        <v>8</v>
      </c>
      <c r="P15" s="33">
        <v>9</v>
      </c>
      <c r="Q15" s="25"/>
      <c r="R15" s="1"/>
    </row>
    <row r="16" spans="2:18" ht="5.0999999999999996" customHeight="1" x14ac:dyDescent="0.25">
      <c r="B16" s="39"/>
      <c r="C16" s="33"/>
      <c r="D16" s="55"/>
      <c r="E16" s="55"/>
      <c r="F16" s="33"/>
      <c r="G16" s="33"/>
      <c r="H16" s="33"/>
      <c r="I16" s="55"/>
      <c r="J16" s="70"/>
      <c r="K16" s="33"/>
      <c r="L16" s="56"/>
      <c r="M16" s="33"/>
      <c r="N16" s="33"/>
      <c r="O16" s="33"/>
      <c r="P16" s="33"/>
      <c r="Q16" s="25"/>
      <c r="R16" s="1"/>
    </row>
    <row r="17" spans="2:18" ht="120" customHeight="1" x14ac:dyDescent="0.25">
      <c r="B17" s="92">
        <v>1</v>
      </c>
      <c r="C17" s="91"/>
      <c r="D17" s="93" t="s">
        <v>25</v>
      </c>
      <c r="E17" s="55"/>
      <c r="F17" s="40" t="s">
        <v>26</v>
      </c>
      <c r="G17" s="91"/>
      <c r="H17" s="97"/>
      <c r="I17" s="95">
        <f>J17*K17</f>
        <v>6</v>
      </c>
      <c r="J17" s="70" t="s">
        <v>28</v>
      </c>
      <c r="K17" s="91">
        <v>1</v>
      </c>
      <c r="L17" s="94">
        <f>149*0.65</f>
        <v>96.850000000000009</v>
      </c>
      <c r="M17" s="82">
        <f>O17/40.2</f>
        <v>191.61616915422886</v>
      </c>
      <c r="N17" s="82">
        <f t="shared" ref="N17" si="0">M17*K17</f>
        <v>191.61616915422886</v>
      </c>
      <c r="O17" s="42">
        <v>7702.97</v>
      </c>
      <c r="P17" s="82">
        <f t="shared" ref="P17" si="1">O17*K17</f>
        <v>7702.97</v>
      </c>
      <c r="Q17" s="25"/>
      <c r="R17" s="1"/>
    </row>
    <row r="18" spans="2:18" ht="9.9499999999999993" customHeight="1" x14ac:dyDescent="0.25">
      <c r="B18" s="92"/>
      <c r="C18" s="96"/>
      <c r="D18" s="93"/>
      <c r="E18" s="55"/>
      <c r="F18" s="40"/>
      <c r="G18" s="96"/>
      <c r="H18" s="96"/>
      <c r="I18" s="95"/>
      <c r="J18" s="70"/>
      <c r="K18" s="96"/>
      <c r="L18" s="94"/>
      <c r="M18" s="82"/>
      <c r="N18" s="82"/>
      <c r="O18" s="42"/>
      <c r="P18" s="82"/>
      <c r="Q18" s="25"/>
      <c r="R18" s="1"/>
    </row>
    <row r="19" spans="2:18" ht="140.1" customHeight="1" x14ac:dyDescent="0.25">
      <c r="B19" s="92">
        <f>B17+1</f>
        <v>2</v>
      </c>
      <c r="C19" s="96"/>
      <c r="D19" s="93" t="s">
        <v>30</v>
      </c>
      <c r="E19" s="55"/>
      <c r="F19" s="40" t="s">
        <v>29</v>
      </c>
      <c r="G19" s="96"/>
      <c r="H19" s="97"/>
      <c r="I19" s="95">
        <f t="shared" ref="I19" si="2">J19*K19</f>
        <v>29.9</v>
      </c>
      <c r="J19" s="70" t="s">
        <v>27</v>
      </c>
      <c r="K19" s="96">
        <v>1</v>
      </c>
      <c r="L19" s="94">
        <f>556*0.65</f>
        <v>361.40000000000003</v>
      </c>
      <c r="M19" s="82">
        <f>O19/40.2</f>
        <v>715.02960199004963</v>
      </c>
      <c r="N19" s="82">
        <f t="shared" ref="N19" si="3">M19*K19</f>
        <v>715.02960199004963</v>
      </c>
      <c r="O19" s="42">
        <v>28744.19</v>
      </c>
      <c r="P19" s="82">
        <f t="shared" ref="P19" si="4">O19*K19</f>
        <v>28744.19</v>
      </c>
      <c r="Q19" s="25"/>
      <c r="R19" s="1"/>
    </row>
    <row r="20" spans="2:18" ht="9.9499999999999993" customHeight="1" x14ac:dyDescent="0.25">
      <c r="B20" s="79"/>
      <c r="C20" s="49"/>
      <c r="D20" s="81"/>
      <c r="E20" s="80"/>
      <c r="F20" s="40"/>
      <c r="G20" s="39"/>
      <c r="H20" s="84"/>
      <c r="I20" s="87">
        <f>SUM(I17:I19)</f>
        <v>35.9</v>
      </c>
      <c r="J20" s="70"/>
      <c r="K20" s="41"/>
      <c r="L20" s="57"/>
      <c r="M20" s="82"/>
      <c r="N20" s="82"/>
      <c r="O20" s="42"/>
      <c r="P20" s="82"/>
      <c r="Q20" s="25"/>
      <c r="R20" s="1"/>
    </row>
    <row r="21" spans="2:18" ht="9.9499999999999993" customHeight="1" x14ac:dyDescent="0.25">
      <c r="B21" s="110"/>
      <c r="C21" s="110"/>
      <c r="D21" s="73"/>
      <c r="E21" s="105" t="s">
        <v>5</v>
      </c>
      <c r="F21" s="105"/>
      <c r="G21" s="105"/>
      <c r="H21" s="105"/>
      <c r="I21" s="105"/>
      <c r="J21" s="105"/>
      <c r="K21" s="105"/>
      <c r="L21" s="105"/>
      <c r="M21" s="105"/>
      <c r="N21" s="46">
        <f>SUM(N16:N20)</f>
        <v>906.64577114427846</v>
      </c>
      <c r="O21" s="46"/>
      <c r="P21" s="46">
        <f>SUM(P16:P20)</f>
        <v>36447.159999999996</v>
      </c>
      <c r="Q21" s="26"/>
      <c r="R21" s="1"/>
    </row>
    <row r="22" spans="2:18" ht="9.9499999999999993" customHeight="1" x14ac:dyDescent="0.25">
      <c r="B22" s="110"/>
      <c r="C22" s="110"/>
      <c r="D22" s="73"/>
      <c r="E22" s="105" t="s">
        <v>6</v>
      </c>
      <c r="F22" s="105"/>
      <c r="G22" s="105"/>
      <c r="H22" s="105"/>
      <c r="I22" s="105"/>
      <c r="J22" s="105"/>
      <c r="K22" s="105"/>
      <c r="L22" s="105"/>
      <c r="M22" s="105"/>
      <c r="N22" s="34">
        <f>N21*0.2</f>
        <v>181.32915422885571</v>
      </c>
      <c r="O22" s="34"/>
      <c r="P22" s="34">
        <f>P21*0.2</f>
        <v>7289.4319999999998</v>
      </c>
      <c r="Q22" s="27"/>
      <c r="R22" s="1"/>
    </row>
    <row r="23" spans="2:18" ht="9.9499999999999993" customHeight="1" x14ac:dyDescent="0.25">
      <c r="B23" s="110"/>
      <c r="C23" s="110"/>
      <c r="D23" s="74"/>
      <c r="E23" s="106" t="s">
        <v>7</v>
      </c>
      <c r="F23" s="106"/>
      <c r="G23" s="106"/>
      <c r="H23" s="106"/>
      <c r="I23" s="106"/>
      <c r="J23" s="106"/>
      <c r="K23" s="106"/>
      <c r="L23" s="106"/>
      <c r="M23" s="106"/>
      <c r="N23" s="47">
        <f>SUM(N21:N22)</f>
        <v>1087.9749253731343</v>
      </c>
      <c r="O23" s="34"/>
      <c r="P23" s="47">
        <f>SUM(P21:P22)</f>
        <v>43736.591999999997</v>
      </c>
      <c r="Q23" s="28"/>
      <c r="R23" s="1"/>
    </row>
    <row r="24" spans="2:18" ht="4.5" customHeight="1" x14ac:dyDescent="0.25">
      <c r="B24" s="17"/>
      <c r="C24" s="17"/>
      <c r="D24" s="75"/>
      <c r="E24" s="58"/>
      <c r="F24" s="18"/>
      <c r="G24" s="18"/>
      <c r="H24" s="18"/>
      <c r="I24" s="58"/>
      <c r="J24" s="58"/>
      <c r="K24" s="18"/>
      <c r="L24" s="58"/>
      <c r="M24" s="48"/>
      <c r="N24" s="19"/>
      <c r="O24" s="20"/>
      <c r="P24" s="19"/>
      <c r="Q24" s="19"/>
      <c r="R24" s="1"/>
    </row>
    <row r="25" spans="2:18" ht="9.9499999999999993" customHeight="1" x14ac:dyDescent="0.25">
      <c r="B25" s="107" t="s">
        <v>24</v>
      </c>
      <c r="C25" s="107"/>
      <c r="D25" s="107"/>
      <c r="E25" s="107"/>
      <c r="F25" s="107"/>
      <c r="G25" s="107"/>
      <c r="H25" s="107"/>
      <c r="I25" s="107"/>
      <c r="J25" s="107"/>
      <c r="K25" s="107"/>
      <c r="L25" s="107"/>
      <c r="M25" s="107"/>
      <c r="N25" s="107"/>
      <c r="O25" s="107"/>
      <c r="P25" s="107"/>
      <c r="Q25" s="29"/>
      <c r="R25" s="1"/>
    </row>
    <row r="26" spans="2:18" ht="10.5" customHeight="1" x14ac:dyDescent="0.25">
      <c r="B26" s="107" t="s">
        <v>33</v>
      </c>
      <c r="C26" s="107"/>
      <c r="D26" s="107"/>
      <c r="E26" s="107"/>
      <c r="F26" s="107"/>
      <c r="G26" s="107"/>
      <c r="H26" s="107"/>
      <c r="I26" s="107"/>
      <c r="J26" s="107"/>
      <c r="K26" s="107"/>
      <c r="L26" s="107"/>
      <c r="M26" s="107"/>
      <c r="N26" s="107"/>
      <c r="O26" s="107"/>
      <c r="P26" s="107"/>
      <c r="Q26" s="29"/>
      <c r="R26" s="1"/>
    </row>
    <row r="27" spans="2:18" ht="9.75" customHeight="1" x14ac:dyDescent="0.25">
      <c r="B27" s="108" t="s">
        <v>20</v>
      </c>
      <c r="C27" s="108"/>
      <c r="D27" s="108"/>
      <c r="E27" s="108"/>
      <c r="F27" s="108"/>
      <c r="G27" s="108"/>
      <c r="H27" s="108"/>
      <c r="I27" s="108"/>
      <c r="J27" s="108"/>
      <c r="K27" s="108"/>
      <c r="L27" s="108"/>
      <c r="M27" s="108"/>
      <c r="N27" s="108"/>
      <c r="O27" s="108"/>
      <c r="P27" s="108"/>
      <c r="Q27" s="31"/>
      <c r="R27" s="1"/>
    </row>
    <row r="28" spans="2:18" ht="9.9499999999999993" customHeight="1" x14ac:dyDescent="0.25">
      <c r="B28" s="121" t="s">
        <v>23</v>
      </c>
      <c r="C28" s="121"/>
      <c r="D28" s="121"/>
      <c r="E28" s="121"/>
      <c r="F28" s="121"/>
      <c r="G28" s="121"/>
      <c r="H28" s="121"/>
      <c r="I28" s="121"/>
      <c r="J28" s="121"/>
      <c r="K28" s="121"/>
      <c r="L28" s="121"/>
      <c r="M28" s="121"/>
      <c r="N28" s="121"/>
      <c r="O28" s="121"/>
      <c r="P28" s="121"/>
      <c r="Q28" s="30"/>
      <c r="R28" s="1"/>
    </row>
    <row r="29" spans="2:18" ht="9.9499999999999993" customHeight="1" x14ac:dyDescent="0.25">
      <c r="B29" s="107" t="s">
        <v>22</v>
      </c>
      <c r="C29" s="107"/>
      <c r="D29" s="107"/>
      <c r="E29" s="107"/>
      <c r="F29" s="107"/>
      <c r="G29" s="107"/>
      <c r="H29" s="107"/>
      <c r="I29" s="107"/>
      <c r="J29" s="107"/>
      <c r="K29" s="107"/>
      <c r="L29" s="107"/>
      <c r="M29" s="107"/>
      <c r="N29" s="107"/>
      <c r="O29" s="107"/>
      <c r="P29" s="107"/>
      <c r="Q29" s="29"/>
      <c r="R29" s="1"/>
    </row>
    <row r="30" spans="2:18" ht="9" customHeight="1" x14ac:dyDescent="0.25">
      <c r="B30" s="21"/>
      <c r="C30" s="21"/>
      <c r="D30" s="59"/>
      <c r="E30" s="59"/>
      <c r="F30" s="21"/>
      <c r="G30" s="21"/>
      <c r="H30" s="21"/>
      <c r="I30" s="59"/>
      <c r="J30" s="59"/>
      <c r="K30" s="21"/>
      <c r="L30" s="59"/>
      <c r="M30" s="21"/>
      <c r="N30" s="21"/>
      <c r="O30" s="21"/>
      <c r="P30" s="21"/>
      <c r="Q30" s="21"/>
      <c r="R30" s="1"/>
    </row>
    <row r="31" spans="2:18" ht="15.75" x14ac:dyDescent="0.25">
      <c r="B31" s="21"/>
      <c r="C31" s="21"/>
      <c r="D31" s="59"/>
      <c r="E31" s="59"/>
      <c r="F31" s="21"/>
      <c r="G31" s="21"/>
      <c r="H31" s="21"/>
      <c r="I31" s="59"/>
      <c r="J31" s="59"/>
      <c r="K31" s="21"/>
      <c r="L31" s="59"/>
      <c r="M31" s="21"/>
      <c r="N31" s="21"/>
      <c r="O31" s="21"/>
      <c r="P31" s="21"/>
      <c r="Q31" s="21"/>
      <c r="R31" s="1"/>
    </row>
    <row r="32" spans="2:18" ht="4.5" customHeight="1" x14ac:dyDescent="0.25">
      <c r="B32" s="21"/>
      <c r="C32" s="21"/>
      <c r="D32" s="59"/>
      <c r="E32" s="59"/>
      <c r="F32" s="21"/>
      <c r="G32" s="21"/>
      <c r="H32" s="21"/>
      <c r="I32" s="59"/>
      <c r="J32" s="59"/>
      <c r="K32" s="21"/>
      <c r="L32" s="59"/>
      <c r="M32" s="21"/>
      <c r="N32" s="21"/>
      <c r="O32" s="21"/>
      <c r="P32" s="21"/>
      <c r="Q32" s="21"/>
      <c r="R32" s="1"/>
    </row>
    <row r="33" spans="2:19" ht="15.75" x14ac:dyDescent="0.25">
      <c r="B33" s="21"/>
      <c r="C33" s="21"/>
      <c r="D33" s="59"/>
      <c r="E33" s="59"/>
      <c r="F33" s="21"/>
      <c r="G33" s="21"/>
      <c r="H33" s="85"/>
      <c r="I33" s="88"/>
      <c r="J33" s="59"/>
      <c r="K33" s="21"/>
      <c r="L33" s="59"/>
      <c r="M33" s="21"/>
      <c r="N33" s="21"/>
      <c r="O33" s="21"/>
      <c r="P33" s="21"/>
      <c r="Q33" s="21"/>
      <c r="R33" s="1"/>
    </row>
    <row r="34" spans="2:19" ht="4.5" customHeight="1" x14ac:dyDescent="0.25">
      <c r="B34" s="21"/>
      <c r="C34" s="21"/>
      <c r="D34" s="59"/>
      <c r="E34" s="59"/>
      <c r="F34" s="21"/>
      <c r="G34" s="21"/>
      <c r="H34" s="21"/>
      <c r="I34" s="59"/>
      <c r="J34" s="59"/>
      <c r="K34" s="21"/>
      <c r="L34" s="59"/>
      <c r="M34" s="21"/>
      <c r="N34" s="21"/>
      <c r="O34" s="21"/>
      <c r="P34" s="21"/>
      <c r="Q34" s="21"/>
      <c r="R34" s="1"/>
    </row>
    <row r="35" spans="2:19" ht="5.25" customHeight="1" x14ac:dyDescent="0.25">
      <c r="B35" s="21"/>
      <c r="C35" s="21"/>
      <c r="D35" s="59"/>
      <c r="E35" s="59"/>
      <c r="F35" s="21"/>
      <c r="G35" s="21"/>
      <c r="H35" s="21"/>
      <c r="I35" s="59"/>
      <c r="J35" s="59"/>
      <c r="K35" s="21"/>
      <c r="L35" s="59"/>
      <c r="M35" s="21"/>
      <c r="N35" s="21"/>
      <c r="O35" s="21"/>
      <c r="P35" s="21"/>
      <c r="Q35" s="21"/>
      <c r="R35" s="1"/>
      <c r="S35" t="s">
        <v>10</v>
      </c>
    </row>
    <row r="36" spans="2:19" ht="14.25" customHeight="1" x14ac:dyDescent="0.25">
      <c r="B36" s="109"/>
      <c r="C36" s="109"/>
      <c r="D36" s="109"/>
      <c r="E36" s="109"/>
      <c r="F36" s="109"/>
      <c r="G36" s="22"/>
      <c r="H36" s="23"/>
      <c r="I36" s="89"/>
      <c r="J36" s="71"/>
      <c r="K36" s="22"/>
      <c r="L36" s="60"/>
      <c r="M36" s="22"/>
      <c r="N36" s="22"/>
      <c r="O36" s="22"/>
      <c r="P36" s="22"/>
      <c r="Q36" s="22"/>
      <c r="R36" s="1"/>
      <c r="S36" t="s">
        <v>16</v>
      </c>
    </row>
    <row r="37" spans="2:19" ht="12.95" customHeight="1" x14ac:dyDescent="0.25">
      <c r="B37" s="100" t="str">
        <f>S42&amp;M10&amp;S44</f>
        <v xml:space="preserve">Ми високо цінуємо спільну роботу з компанією "АРК ГРУПП", прагнемо до задоволення ваших виробничих потреб. </v>
      </c>
      <c r="C37" s="100"/>
      <c r="D37" s="100"/>
      <c r="E37" s="100"/>
      <c r="F37" s="100"/>
      <c r="G37" s="100"/>
      <c r="H37" s="100"/>
      <c r="I37" s="100"/>
      <c r="J37" s="100"/>
      <c r="K37" s="100"/>
      <c r="L37" s="100"/>
      <c r="M37" s="100"/>
      <c r="N37" s="100"/>
      <c r="O37" s="100"/>
      <c r="P37" s="100"/>
      <c r="Q37" s="22"/>
      <c r="R37" s="1"/>
    </row>
    <row r="38" spans="2:19" ht="12.95" customHeight="1" x14ac:dyDescent="0.25">
      <c r="B38" s="100" t="s">
        <v>11</v>
      </c>
      <c r="C38" s="100"/>
      <c r="D38" s="100"/>
      <c r="E38" s="100"/>
      <c r="F38" s="100"/>
      <c r="G38" s="100"/>
      <c r="H38" s="100"/>
      <c r="I38" s="100"/>
      <c r="J38" s="100"/>
      <c r="K38" s="100"/>
      <c r="L38" s="100"/>
      <c r="M38" s="100"/>
      <c r="N38" s="100"/>
      <c r="O38" s="100"/>
      <c r="P38" s="100"/>
      <c r="Q38" s="11"/>
      <c r="R38" s="1"/>
    </row>
    <row r="39" spans="2:19" ht="3" customHeight="1" x14ac:dyDescent="0.25">
      <c r="B39" s="35"/>
      <c r="C39" s="35"/>
      <c r="D39" s="61"/>
      <c r="E39" s="61"/>
      <c r="F39" s="35"/>
      <c r="G39" s="35"/>
      <c r="H39" s="35"/>
      <c r="I39" s="61"/>
      <c r="J39" s="61"/>
      <c r="K39" s="35"/>
      <c r="L39" s="61"/>
      <c r="M39" s="35"/>
      <c r="N39" s="35"/>
      <c r="O39" s="35"/>
      <c r="P39" s="35"/>
      <c r="Q39" s="11"/>
      <c r="R39" s="1"/>
    </row>
    <row r="40" spans="2:19" ht="12.95" customHeight="1" x14ac:dyDescent="0.25">
      <c r="B40" s="120" t="str">
        <f>S35&amp;M10&amp;S36</f>
        <v>Бажаю Вам і компаніїї "АРК ГРУПП" успіху і процвітання!</v>
      </c>
      <c r="C40" s="120"/>
      <c r="D40" s="120"/>
      <c r="E40" s="120"/>
      <c r="F40" s="120"/>
      <c r="G40" s="120"/>
      <c r="H40" s="120"/>
      <c r="I40" s="120"/>
      <c r="J40" s="120"/>
      <c r="K40" s="120"/>
      <c r="L40" s="120"/>
      <c r="M40" s="120"/>
      <c r="N40" s="120"/>
      <c r="O40" s="120"/>
      <c r="P40" s="120"/>
      <c r="Q40" s="11"/>
      <c r="R40" s="1"/>
    </row>
    <row r="41" spans="2:19" ht="1.5" customHeight="1" x14ac:dyDescent="0.25">
      <c r="B41" s="36"/>
      <c r="C41" s="36"/>
      <c r="D41" s="62"/>
      <c r="E41" s="62"/>
      <c r="F41" s="36"/>
      <c r="G41" s="36"/>
      <c r="H41" s="36"/>
      <c r="I41" s="62"/>
      <c r="J41" s="62"/>
      <c r="K41" s="36"/>
      <c r="L41" s="62"/>
      <c r="M41" s="36"/>
      <c r="N41" s="36"/>
      <c r="O41" s="36"/>
      <c r="P41" s="36"/>
      <c r="Q41" s="11"/>
      <c r="R41" s="1"/>
    </row>
    <row r="42" spans="2:19" ht="15.75" x14ac:dyDescent="0.25">
      <c r="B42" s="109"/>
      <c r="C42" s="109"/>
      <c r="D42" s="109"/>
      <c r="E42" s="109"/>
      <c r="F42" s="109"/>
      <c r="G42" s="22"/>
      <c r="H42" s="22"/>
      <c r="I42" s="60"/>
      <c r="J42" s="71"/>
      <c r="K42" s="22"/>
      <c r="L42" s="60"/>
      <c r="M42" s="11"/>
      <c r="N42" s="11"/>
      <c r="O42" s="11"/>
      <c r="P42" s="11"/>
      <c r="Q42" s="11"/>
      <c r="R42" s="1"/>
      <c r="S42" t="s">
        <v>8</v>
      </c>
    </row>
    <row r="43" spans="2:19" ht="15.75" x14ac:dyDescent="0.25">
      <c r="B43" s="113"/>
      <c r="C43" s="114"/>
      <c r="D43" s="114"/>
      <c r="E43" s="114"/>
      <c r="F43" s="114"/>
      <c r="G43" s="22"/>
      <c r="H43" s="22"/>
      <c r="I43" s="60"/>
      <c r="J43" s="71"/>
      <c r="K43" s="22"/>
      <c r="L43" s="60"/>
      <c r="M43" s="11"/>
      <c r="N43" s="11"/>
      <c r="O43" s="11"/>
      <c r="P43" s="11"/>
      <c r="Q43" s="11"/>
      <c r="R43" s="1"/>
    </row>
    <row r="44" spans="2:19" ht="15.75" x14ac:dyDescent="0.25">
      <c r="B44" s="4"/>
      <c r="C44" s="4"/>
      <c r="D44" s="76"/>
      <c r="E44" s="76"/>
      <c r="F44" s="4"/>
      <c r="G44" s="3"/>
      <c r="H44" s="3"/>
      <c r="I44" s="63"/>
      <c r="J44" s="72"/>
      <c r="K44" s="3"/>
      <c r="L44" s="63"/>
      <c r="M44" s="2"/>
      <c r="N44" s="2"/>
      <c r="O44" s="2"/>
      <c r="P44" s="2"/>
      <c r="Q44" s="2"/>
      <c r="R44" s="1"/>
      <c r="S44" t="s">
        <v>9</v>
      </c>
    </row>
    <row r="45" spans="2:19" ht="15.75" x14ac:dyDescent="0.25">
      <c r="B45" s="4"/>
      <c r="C45" s="4"/>
      <c r="D45" s="76"/>
      <c r="E45" s="76"/>
      <c r="F45" s="4"/>
      <c r="G45" s="3"/>
      <c r="H45" s="3"/>
      <c r="I45" s="63"/>
      <c r="J45" s="72"/>
      <c r="K45" s="3"/>
      <c r="L45" s="63"/>
      <c r="M45" s="2"/>
      <c r="N45" s="2"/>
      <c r="O45" s="2"/>
      <c r="P45" s="2"/>
      <c r="Q45" s="2"/>
      <c r="R45" s="1"/>
    </row>
    <row r="46" spans="2:19" ht="15.75" x14ac:dyDescent="0.25">
      <c r="B46" s="3"/>
      <c r="C46" s="115"/>
      <c r="D46" s="116"/>
      <c r="E46" s="116"/>
      <c r="F46" s="116"/>
      <c r="G46" s="116"/>
      <c r="H46" s="116"/>
      <c r="I46" s="116"/>
      <c r="J46" s="116"/>
      <c r="K46" s="116"/>
      <c r="L46" s="116"/>
      <c r="M46" s="116"/>
      <c r="N46" s="116"/>
      <c r="O46" s="116"/>
      <c r="P46" s="2"/>
      <c r="Q46" s="2"/>
      <c r="R46" s="1"/>
    </row>
    <row r="47" spans="2:19" ht="15.75" x14ac:dyDescent="0.25">
      <c r="B47" s="117"/>
      <c r="C47" s="117"/>
      <c r="D47" s="117"/>
      <c r="E47" s="117"/>
      <c r="F47" s="117"/>
      <c r="G47" s="117"/>
      <c r="H47" s="117"/>
      <c r="I47" s="117"/>
      <c r="J47" s="117"/>
      <c r="K47" s="117"/>
      <c r="L47" s="117"/>
      <c r="M47" s="117"/>
      <c r="N47" s="117"/>
      <c r="O47" s="117"/>
      <c r="P47" s="117"/>
      <c r="Q47" s="5"/>
      <c r="R47" s="1"/>
    </row>
    <row r="48" spans="2:19" ht="15.75" x14ac:dyDescent="0.25">
      <c r="B48" s="5"/>
      <c r="C48" s="5"/>
      <c r="D48" s="64"/>
      <c r="E48" s="64"/>
      <c r="F48" s="5"/>
      <c r="G48" s="5"/>
      <c r="H48" s="5"/>
      <c r="I48" s="64"/>
      <c r="J48" s="64"/>
      <c r="K48" s="5"/>
      <c r="L48" s="64"/>
      <c r="M48" s="5"/>
      <c r="N48" s="5"/>
      <c r="O48" s="5"/>
      <c r="P48" s="5"/>
      <c r="Q48" s="5"/>
      <c r="R48" s="1"/>
    </row>
    <row r="49" spans="2:18" ht="18" customHeight="1" x14ac:dyDescent="0.25">
      <c r="B49" s="3"/>
      <c r="C49" s="118"/>
      <c r="D49" s="119"/>
      <c r="E49" s="119"/>
      <c r="F49" s="119"/>
      <c r="G49" s="119"/>
      <c r="H49" s="119"/>
      <c r="I49" s="119"/>
      <c r="J49" s="119"/>
      <c r="K49" s="119"/>
      <c r="L49" s="119"/>
      <c r="M49" s="119"/>
      <c r="N49" s="119"/>
      <c r="O49" s="119"/>
      <c r="P49" s="2"/>
      <c r="Q49" s="2"/>
      <c r="R49" s="1"/>
    </row>
    <row r="50" spans="2:18" ht="15.75" x14ac:dyDescent="0.25">
      <c r="B50" s="3"/>
      <c r="C50" s="6"/>
      <c r="D50" s="65"/>
      <c r="E50" s="65"/>
      <c r="F50" s="7"/>
      <c r="G50" s="7"/>
      <c r="H50" s="7"/>
      <c r="I50" s="65"/>
      <c r="J50" s="65"/>
      <c r="K50" s="7"/>
      <c r="L50" s="65"/>
      <c r="M50" s="7"/>
      <c r="N50" s="7"/>
      <c r="O50" s="7"/>
      <c r="P50" s="2"/>
      <c r="Q50" s="2"/>
      <c r="R50" s="1"/>
    </row>
    <row r="51" spans="2:18" ht="15.75" x14ac:dyDescent="0.25">
      <c r="B51" s="3"/>
      <c r="C51" s="111"/>
      <c r="D51" s="111"/>
      <c r="E51" s="111"/>
      <c r="F51" s="111"/>
      <c r="G51" s="111"/>
      <c r="H51" s="111"/>
      <c r="I51" s="111"/>
      <c r="J51" s="111"/>
      <c r="K51" s="111"/>
      <c r="L51" s="111"/>
      <c r="M51" s="111"/>
      <c r="N51" s="111"/>
      <c r="O51" s="111"/>
      <c r="P51" s="2"/>
      <c r="Q51" s="2"/>
      <c r="R51" s="1"/>
    </row>
    <row r="52" spans="2:18" ht="15.75" x14ac:dyDescent="0.25">
      <c r="B52" s="111"/>
      <c r="C52" s="111"/>
      <c r="D52" s="111"/>
      <c r="E52" s="111"/>
      <c r="F52" s="111"/>
      <c r="G52" s="8"/>
      <c r="H52" s="112"/>
      <c r="I52" s="112"/>
      <c r="J52" s="112"/>
      <c r="K52" s="112"/>
      <c r="L52" s="112"/>
      <c r="M52" s="112"/>
      <c r="N52" s="112"/>
      <c r="O52" s="112"/>
      <c r="P52" s="112"/>
      <c r="Q52" s="9"/>
      <c r="R52" s="1"/>
    </row>
    <row r="53" spans="2:18" ht="15.75" x14ac:dyDescent="0.25">
      <c r="B53" s="3"/>
      <c r="C53" s="3"/>
      <c r="D53" s="63"/>
      <c r="E53" s="63"/>
      <c r="F53" s="3"/>
      <c r="G53" s="3"/>
      <c r="H53" s="3"/>
      <c r="I53" s="63"/>
      <c r="J53" s="72"/>
      <c r="K53" s="3"/>
      <c r="L53" s="63"/>
      <c r="M53" s="2"/>
      <c r="N53" s="2"/>
      <c r="O53" s="2"/>
      <c r="P53" s="2"/>
      <c r="Q53" s="2"/>
      <c r="R53" s="1"/>
    </row>
    <row r="54" spans="2:18" ht="15.75" x14ac:dyDescent="0.25">
      <c r="B54" s="3"/>
      <c r="C54" s="3"/>
      <c r="D54" s="63"/>
      <c r="E54" s="63"/>
      <c r="F54" s="3"/>
      <c r="G54" s="3"/>
      <c r="H54" s="3"/>
      <c r="I54" s="63"/>
      <c r="J54" s="72"/>
      <c r="K54" s="3"/>
      <c r="L54" s="63"/>
      <c r="M54" s="2"/>
      <c r="N54" s="2"/>
      <c r="O54" s="2"/>
      <c r="P54" s="2"/>
      <c r="Q54" s="2"/>
      <c r="R54" s="1"/>
    </row>
    <row r="55" spans="2:18" ht="15.75" x14ac:dyDescent="0.25">
      <c r="B55" s="3"/>
      <c r="C55" s="3"/>
      <c r="D55" s="63"/>
      <c r="E55" s="63"/>
      <c r="F55" s="3"/>
      <c r="G55" s="3"/>
      <c r="H55" s="3"/>
      <c r="I55" s="63"/>
      <c r="J55" s="72"/>
      <c r="K55" s="3"/>
      <c r="L55" s="63"/>
      <c r="M55" s="2"/>
      <c r="N55" s="2"/>
      <c r="O55" s="2"/>
      <c r="P55" s="2"/>
      <c r="Q55" s="2"/>
      <c r="R55" s="1"/>
    </row>
    <row r="56" spans="2:18" ht="15.75" x14ac:dyDescent="0.25">
      <c r="B56" s="1"/>
      <c r="C56" s="1"/>
      <c r="D56" s="66"/>
      <c r="E56" s="66"/>
      <c r="F56" s="1"/>
      <c r="G56" s="1"/>
      <c r="H56" s="1"/>
      <c r="I56" s="66"/>
      <c r="J56" s="66"/>
      <c r="K56" s="1"/>
      <c r="L56" s="66"/>
      <c r="M56" s="1"/>
      <c r="N56" s="1"/>
      <c r="O56" s="1"/>
      <c r="P56" s="1"/>
      <c r="Q56" s="1"/>
      <c r="R56" s="1"/>
    </row>
  </sheetData>
  <protectedRanges>
    <protectedRange sqref="D20" name="Диапазон1"/>
  </protectedRanges>
  <mergeCells count="26">
    <mergeCell ref="B40:P40"/>
    <mergeCell ref="B38:P38"/>
    <mergeCell ref="B28:P28"/>
    <mergeCell ref="C21:C23"/>
    <mergeCell ref="C51:O51"/>
    <mergeCell ref="B52:F52"/>
    <mergeCell ref="H52:P52"/>
    <mergeCell ref="B42:F42"/>
    <mergeCell ref="B43:F43"/>
    <mergeCell ref="C46:O46"/>
    <mergeCell ref="B47:P47"/>
    <mergeCell ref="C49:O49"/>
    <mergeCell ref="B8:P8"/>
    <mergeCell ref="B37:P37"/>
    <mergeCell ref="M10:P10"/>
    <mergeCell ref="B12:P12"/>
    <mergeCell ref="D15:F15"/>
    <mergeCell ref="E21:M21"/>
    <mergeCell ref="E22:M22"/>
    <mergeCell ref="E23:M23"/>
    <mergeCell ref="B25:P25"/>
    <mergeCell ref="B26:P26"/>
    <mergeCell ref="B27:P27"/>
    <mergeCell ref="B29:P29"/>
    <mergeCell ref="B36:F36"/>
    <mergeCell ref="B21:B23"/>
  </mergeCells>
  <printOptions horizontalCentered="1"/>
  <pageMargins left="0" right="0" top="0" bottom="0" header="0" footer="0"/>
  <pageSetup paperSize="9" scale="86" fitToHeight="0" orientation="portrait" horizontalDpi="300" verticalDpi="300" r:id="rId1"/>
  <headerFooter>
    <oddHeader>&amp;L&amp;G</oddHeader>
    <oddFooter>&amp;L&amp;G</oddFooter>
  </headerFooter>
  <colBreaks count="1" manualBreakCount="1">
    <brk id="2" max="1048575" man="1"/>
  </colBreaks>
  <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Лист1</vt:lpstr>
      <vt:lpstr>Лист1!Область_печати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cp:lastPrinted>2023-09-05T13:21:34Z</cp:lastPrinted>
  <dcterms:created xsi:type="dcterms:W3CDTF">2021-07-29T08:14:21Z</dcterms:created>
  <dcterms:modified xsi:type="dcterms:W3CDTF">2023-09-05T13:25:53Z</dcterms:modified>
</cp:coreProperties>
</file>